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80" windowWidth="18195" windowHeight="11640" activeTab="1"/>
  </bookViews>
  <sheets>
    <sheet name="PHYS Total" sheetId="1" r:id="rId1"/>
    <sheet name="PHYS Coop" sheetId="6" r:id="rId2"/>
    <sheet name="BSc" sheetId="2" r:id="rId3"/>
    <sheet name="CAST" sheetId="3" r:id="rId4"/>
    <sheet name="PYED" sheetId="4" r:id="rId5"/>
    <sheet name="BPHY" sheetId="5" r:id="rId6"/>
  </sheets>
  <externalReferences>
    <externalReference r:id="rId7"/>
  </externalReferences>
  <definedNames>
    <definedName name="_xlnm.Print_Area" localSheetId="5">BPHY!$A$1:$N$53</definedName>
    <definedName name="_xlnm.Print_Area" localSheetId="2">BSc!$A$1:$N$53</definedName>
    <definedName name="_xlnm.Print_Area" localSheetId="3">CAST!$A$1:$N$53</definedName>
    <definedName name="_xlnm.Print_Area" localSheetId="0">'PHYS Total'!$A$1:$N$53</definedName>
    <definedName name="_xlnm.Print_Area" localSheetId="4">PYED!$A$1:$N$53</definedName>
  </definedNames>
  <calcPr calcId="125725"/>
  <fileRecoveryPr repairLoad="1"/>
</workbook>
</file>

<file path=xl/calcChain.xml><?xml version="1.0" encoding="utf-8"?>
<calcChain xmlns="http://schemas.openxmlformats.org/spreadsheetml/2006/main">
  <c r="N34" i="5"/>
  <c r="N33"/>
  <c r="N32"/>
  <c r="N31"/>
  <c r="M30" s="1"/>
  <c r="L30" s="1"/>
  <c r="K30" s="1"/>
  <c r="J30" s="1"/>
  <c r="I30" s="1"/>
  <c r="H30" s="1"/>
  <c r="G30" s="1"/>
  <c r="D30" s="1"/>
  <c r="M29" l="1"/>
  <c r="L29"/>
  <c r="K29"/>
  <c r="J29"/>
  <c r="I29"/>
  <c r="H29"/>
  <c r="G29"/>
  <c r="D29"/>
  <c r="M28" s="1"/>
  <c r="L28" s="1"/>
  <c r="K28"/>
  <c r="J28" l="1"/>
  <c r="I28" s="1"/>
  <c r="H28" s="1"/>
  <c r="G28" s="1"/>
  <c r="D28" s="1"/>
  <c r="M27"/>
  <c r="L27"/>
  <c r="K27"/>
  <c r="J27"/>
  <c r="I27"/>
  <c r="H27"/>
  <c r="G27"/>
  <c r="D27"/>
  <c r="M26"/>
  <c r="L26"/>
  <c r="K26"/>
  <c r="J26"/>
  <c r="I26"/>
  <c r="H26"/>
  <c r="G26"/>
  <c r="D26"/>
  <c r="M25" s="1"/>
  <c r="L25" s="1"/>
  <c r="K25" s="1"/>
  <c r="J25" s="1"/>
  <c r="I25" s="1"/>
  <c r="H25" s="1"/>
  <c r="G25"/>
  <c r="D25" s="1"/>
  <c r="M23"/>
  <c r="L23"/>
  <c r="K23"/>
  <c r="J23"/>
  <c r="I23"/>
  <c r="H23"/>
  <c r="G23"/>
  <c r="D23"/>
  <c r="M20" s="1"/>
  <c r="L20" s="1"/>
  <c r="K20" s="1"/>
  <c r="J20" s="1"/>
  <c r="I20" s="1"/>
  <c r="H20" s="1"/>
  <c r="G20" s="1"/>
  <c r="D20" s="1"/>
  <c r="M18"/>
  <c r="L18"/>
  <c r="K18"/>
  <c r="J18"/>
  <c r="I18"/>
  <c r="H18"/>
  <c r="G18"/>
  <c r="D18"/>
  <c r="M15" s="1"/>
  <c r="L15" s="1"/>
  <c r="K15" s="1"/>
  <c r="J15" s="1"/>
  <c r="I15" s="1"/>
  <c r="H15" s="1"/>
  <c r="G15"/>
  <c r="D15" s="1"/>
  <c r="M13"/>
  <c r="L13"/>
  <c r="K13"/>
  <c r="J13"/>
  <c r="I13"/>
  <c r="H13"/>
  <c r="G13"/>
  <c r="D13"/>
  <c r="M10" s="1"/>
  <c r="L10" s="1"/>
  <c r="K10" s="1"/>
  <c r="J10"/>
  <c r="I10" s="1"/>
  <c r="H10" s="1"/>
  <c r="G10" s="1"/>
  <c r="D10" s="1"/>
  <c r="M8"/>
  <c r="L8"/>
  <c r="K8"/>
  <c r="J8"/>
  <c r="I8"/>
  <c r="H8"/>
  <c r="G8"/>
  <c r="D8"/>
  <c r="N34" i="4"/>
  <c r="N33"/>
  <c r="N32"/>
  <c r="N31"/>
  <c r="M30" s="1"/>
  <c r="L30" s="1"/>
  <c r="K30" s="1"/>
  <c r="J30" s="1"/>
  <c r="I30" s="1"/>
  <c r="H30" s="1"/>
  <c r="G30" s="1"/>
  <c r="F30" s="1"/>
  <c r="E30" s="1"/>
  <c r="D30" s="1"/>
  <c r="M29"/>
  <c r="L29"/>
  <c r="K29"/>
  <c r="J29"/>
  <c r="I29"/>
  <c r="H29"/>
  <c r="G29"/>
  <c r="F29"/>
  <c r="E29"/>
  <c r="D29"/>
  <c r="M28" s="1"/>
  <c r="L28" s="1"/>
  <c r="K28"/>
  <c r="J28"/>
  <c r="I28" s="1"/>
  <c r="H28" s="1"/>
  <c r="G28" s="1"/>
  <c r="F28" s="1"/>
  <c r="E28" s="1"/>
  <c r="D28" s="1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 s="1"/>
  <c r="L25" s="1"/>
  <c r="K25" s="1"/>
  <c r="J25" s="1"/>
  <c r="I25" s="1"/>
  <c r="H25" s="1"/>
  <c r="G25" s="1"/>
  <c r="F25"/>
  <c r="E25" s="1"/>
  <c r="D25" s="1"/>
  <c r="M23"/>
  <c r="L23"/>
  <c r="K23"/>
  <c r="J23"/>
  <c r="I23"/>
  <c r="H23"/>
  <c r="G23"/>
  <c r="F23"/>
  <c r="E23"/>
  <c r="D23"/>
  <c r="M20" s="1"/>
  <c r="L20" s="1"/>
  <c r="K20"/>
  <c r="J20"/>
  <c r="I20" s="1"/>
  <c r="H20" s="1"/>
  <c r="G20" s="1"/>
  <c r="F20" s="1"/>
  <c r="E20" s="1"/>
  <c r="D20" s="1"/>
  <c r="M18"/>
  <c r="L18"/>
  <c r="K18"/>
  <c r="J18"/>
  <c r="I18"/>
  <c r="H18"/>
  <c r="G18"/>
  <c r="F18"/>
  <c r="E18"/>
  <c r="D18"/>
  <c r="M15" s="1"/>
  <c r="L15" s="1"/>
  <c r="K15" s="1"/>
  <c r="J15" s="1"/>
  <c r="I15" s="1"/>
  <c r="H15" s="1"/>
  <c r="G15"/>
  <c r="F15" s="1"/>
  <c r="E15" s="1"/>
  <c r="D15" s="1"/>
  <c r="M13"/>
  <c r="L13"/>
  <c r="K13"/>
  <c r="J13"/>
  <c r="I13"/>
  <c r="H13"/>
  <c r="G13"/>
  <c r="F13"/>
  <c r="E13"/>
  <c r="D13"/>
  <c r="M10" s="1"/>
  <c r="L10" s="1"/>
  <c r="K10" s="1"/>
  <c r="J10" s="1"/>
  <c r="I10" s="1"/>
  <c r="H10" s="1"/>
  <c r="G10" s="1"/>
  <c r="F10" s="1"/>
  <c r="E10" s="1"/>
  <c r="D10" s="1"/>
  <c r="M8"/>
  <c r="L8"/>
  <c r="K8"/>
  <c r="J8"/>
  <c r="I8"/>
  <c r="H8"/>
  <c r="G8"/>
  <c r="F8"/>
  <c r="E8"/>
  <c r="D8"/>
  <c r="N34" i="3"/>
  <c r="N33" l="1"/>
  <c r="N32" s="1"/>
  <c r="N31"/>
  <c r="M30" s="1"/>
  <c r="L30"/>
  <c r="K30" s="1"/>
  <c r="J30"/>
  <c r="I30" s="1"/>
  <c r="H30" s="1"/>
  <c r="G30" s="1"/>
  <c r="F30" s="1"/>
  <c r="E30" s="1"/>
  <c r="D30"/>
  <c r="M29"/>
  <c r="L29"/>
  <c r="K29"/>
  <c r="J29"/>
  <c r="I29"/>
  <c r="H29"/>
  <c r="G29"/>
  <c r="F29"/>
  <c r="E29"/>
  <c r="D29"/>
  <c r="M28"/>
  <c r="L28" s="1"/>
  <c r="K28" s="1"/>
  <c r="J28" s="1"/>
  <c r="I28" s="1"/>
  <c r="H28" s="1"/>
  <c r="G28" s="1"/>
  <c r="F28" s="1"/>
  <c r="E28" s="1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 s="1"/>
  <c r="J25"/>
  <c r="I25" s="1"/>
  <c r="H25" s="1"/>
  <c r="G25"/>
  <c r="F25"/>
  <c r="E25"/>
  <c r="D25" s="1"/>
  <c r="M23"/>
  <c r="L23"/>
  <c r="K23"/>
  <c r="J23"/>
  <c r="I23"/>
  <c r="H23"/>
  <c r="G23"/>
  <c r="F23"/>
  <c r="E23"/>
  <c r="D23"/>
  <c r="M20" s="1"/>
  <c r="L20"/>
  <c r="K20"/>
  <c r="J20"/>
  <c r="I20"/>
  <c r="H20"/>
  <c r="G20" s="1"/>
  <c r="F20" s="1"/>
  <c r="E20" s="1"/>
  <c r="D20" s="1"/>
  <c r="M18"/>
  <c r="L18"/>
  <c r="K18"/>
  <c r="J18"/>
  <c r="I18"/>
  <c r="H18"/>
  <c r="G18"/>
  <c r="F18"/>
  <c r="E18"/>
  <c r="D18"/>
  <c r="M15" s="1"/>
  <c r="L15" s="1"/>
  <c r="K15" s="1"/>
  <c r="J15" s="1"/>
  <c r="I15" s="1"/>
  <c r="H15" s="1"/>
  <c r="G15"/>
  <c r="F15" s="1"/>
  <c r="E15" s="1"/>
  <c r="D15" s="1"/>
  <c r="M13"/>
  <c r="L13"/>
  <c r="K13"/>
  <c r="J13"/>
  <c r="I13"/>
  <c r="H13"/>
  <c r="G13"/>
  <c r="F13"/>
  <c r="E13"/>
  <c r="D13"/>
  <c r="M10" s="1"/>
  <c r="L10"/>
  <c r="K10" s="1"/>
  <c r="J10" s="1"/>
  <c r="I10" s="1"/>
  <c r="H10"/>
  <c r="G10" s="1"/>
  <c r="F10" s="1"/>
  <c r="E10" s="1"/>
  <c r="D10" s="1"/>
  <c r="M8"/>
  <c r="L8"/>
  <c r="K8"/>
  <c r="J8" l="1"/>
  <c r="I8"/>
  <c r="H8"/>
  <c r="G8"/>
  <c r="F8"/>
  <c r="E8"/>
  <c r="D8"/>
  <c r="N34" i="2" s="1"/>
  <c r="N33"/>
  <c r="N32"/>
  <c r="N31" l="1"/>
  <c r="M30" s="1"/>
  <c r="L30" s="1"/>
  <c r="K30" s="1"/>
  <c r="J30" s="1"/>
  <c r="I30" s="1"/>
  <c r="H30" s="1"/>
  <c r="G30" s="1"/>
  <c r="F30" s="1"/>
  <c r="E30" s="1"/>
  <c r="D30" s="1"/>
  <c r="M29"/>
  <c r="L29"/>
  <c r="K29"/>
  <c r="J29"/>
  <c r="I29"/>
  <c r="H29"/>
  <c r="G29"/>
  <c r="F29"/>
  <c r="E29"/>
  <c r="D29"/>
  <c r="M28"/>
  <c r="L28" s="1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 s="1"/>
  <c r="L25" s="1"/>
  <c r="K25" s="1"/>
  <c r="J25" s="1"/>
  <c r="I25" s="1"/>
  <c r="H25" s="1"/>
  <c r="G25" s="1"/>
  <c r="F25" s="1"/>
  <c r="E25" s="1"/>
  <c r="D25" s="1"/>
  <c r="M23"/>
  <c r="L23"/>
  <c r="K23"/>
  <c r="J23"/>
  <c r="I23"/>
  <c r="H23"/>
  <c r="G23"/>
  <c r="F23"/>
  <c r="E23"/>
  <c r="D23"/>
  <c r="M20" s="1"/>
  <c r="L20" s="1"/>
  <c r="K20" s="1"/>
  <c r="J20" s="1"/>
  <c r="I20" s="1"/>
  <c r="H20" s="1"/>
  <c r="G20" s="1"/>
  <c r="F20" s="1"/>
  <c r="E20" s="1"/>
  <c r="D20" s="1"/>
  <c r="M18"/>
  <c r="L18"/>
  <c r="K18"/>
  <c r="J18"/>
  <c r="I18"/>
  <c r="H18"/>
  <c r="G18"/>
  <c r="F18"/>
  <c r="E18"/>
  <c r="D18"/>
  <c r="M15" s="1"/>
  <c r="L15" s="1"/>
  <c r="K15" s="1"/>
  <c r="J15" s="1"/>
  <c r="I15" s="1"/>
  <c r="H15" s="1"/>
  <c r="G15" s="1"/>
  <c r="F15" s="1"/>
  <c r="E15" s="1"/>
  <c r="D15" s="1"/>
  <c r="M13"/>
  <c r="L13"/>
  <c r="K13"/>
  <c r="J13"/>
  <c r="I13"/>
  <c r="H13"/>
  <c r="G13"/>
  <c r="F13"/>
  <c r="E13"/>
  <c r="D13"/>
  <c r="M10" s="1"/>
  <c r="L10" s="1"/>
  <c r="K10" s="1"/>
  <c r="J10" s="1"/>
  <c r="I10" s="1"/>
  <c r="H10" s="1"/>
  <c r="G10" s="1"/>
  <c r="F10" s="1"/>
  <c r="E10" s="1"/>
  <c r="D10" s="1"/>
  <c r="M8"/>
  <c r="L8"/>
  <c r="K8"/>
  <c r="J8"/>
  <c r="I8"/>
  <c r="H8"/>
  <c r="G8"/>
  <c r="F8"/>
  <c r="E8"/>
  <c r="D8"/>
  <c r="M34" i="6"/>
  <c r="M33"/>
  <c r="M32"/>
  <c r="M31" l="1"/>
  <c r="L30"/>
  <c r="K30" s="1"/>
  <c r="J30" s="1"/>
  <c r="I30" s="1"/>
  <c r="H30" s="1"/>
  <c r="G30" s="1"/>
  <c r="F30"/>
  <c r="E30"/>
  <c r="D30"/>
  <c r="L28"/>
  <c r="K28" s="1"/>
  <c r="J28" s="1"/>
  <c r="I28"/>
  <c r="H28"/>
  <c r="G28" s="1"/>
  <c r="F28"/>
  <c r="E28"/>
  <c r="D28"/>
  <c r="L26"/>
  <c r="K26"/>
  <c r="J26"/>
  <c r="I26"/>
  <c r="H26"/>
  <c r="G26"/>
  <c r="F26"/>
  <c r="E26"/>
  <c r="D26"/>
  <c r="L25" s="1"/>
  <c r="K25" s="1"/>
  <c r="J25" s="1"/>
  <c r="G25" s="1"/>
  <c r="L23"/>
  <c r="K23"/>
  <c r="J23"/>
  <c r="G23"/>
  <c r="L20" s="1"/>
  <c r="K20" s="1"/>
  <c r="J20" s="1"/>
  <c r="I20" s="1"/>
  <c r="H20" s="1"/>
  <c r="G20" s="1"/>
  <c r="L18"/>
  <c r="K18"/>
  <c r="J18"/>
  <c r="I18"/>
  <c r="H18"/>
  <c r="G18"/>
  <c r="L15" s="1"/>
  <c r="K15" s="1"/>
  <c r="J15" s="1"/>
  <c r="I15" s="1"/>
  <c r="H15" s="1"/>
  <c r="G15" s="1"/>
  <c r="L13"/>
  <c r="K13"/>
  <c r="J13"/>
  <c r="I13"/>
  <c r="H13"/>
  <c r="G13"/>
  <c r="L10" s="1"/>
  <c r="K10"/>
  <c r="J10" l="1"/>
  <c r="I10" s="1"/>
  <c r="H10" s="1"/>
  <c r="G10"/>
  <c r="L8"/>
  <c r="K8"/>
  <c r="J8"/>
  <c r="I8"/>
  <c r="H8"/>
  <c r="G8"/>
  <c r="N34" i="1"/>
  <c r="N33"/>
  <c r="N32"/>
  <c r="N31"/>
  <c r="M30" s="1"/>
  <c r="L30"/>
  <c r="K30" s="1"/>
  <c r="J30" s="1"/>
  <c r="I30" s="1"/>
  <c r="H30" s="1"/>
  <c r="G30" s="1"/>
  <c r="F30" s="1"/>
  <c r="E30"/>
  <c r="D30"/>
  <c r="M29"/>
  <c r="L29"/>
  <c r="K29"/>
  <c r="J29"/>
  <c r="I29"/>
  <c r="H29"/>
  <c r="F29"/>
  <c r="D29"/>
  <c r="M28" s="1"/>
  <c r="L28"/>
  <c r="K28" s="1"/>
  <c r="J28" s="1"/>
  <c r="I28" s="1"/>
  <c r="H28" s="1"/>
  <c r="G28"/>
  <c r="F28" s="1"/>
  <c r="E28" s="1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 s="1"/>
  <c r="K25" s="1"/>
  <c r="J25"/>
  <c r="I25"/>
  <c r="H25"/>
  <c r="G25" s="1"/>
  <c r="F25" s="1"/>
  <c r="E25"/>
  <c r="D25" s="1"/>
  <c r="M23"/>
  <c r="L23"/>
  <c r="K23"/>
  <c r="J23"/>
  <c r="I23"/>
  <c r="H23"/>
  <c r="G23"/>
  <c r="F23"/>
  <c r="E23"/>
  <c r="D23"/>
  <c r="K21"/>
  <c r="J21"/>
  <c r="M20" s="1"/>
  <c r="L20" s="1"/>
  <c r="K20"/>
  <c r="J20" s="1"/>
  <c r="I20" s="1"/>
  <c r="H20"/>
  <c r="G20"/>
  <c r="F20"/>
  <c r="E20" s="1"/>
  <c r="D20" s="1"/>
  <c r="M18"/>
  <c r="L18"/>
  <c r="K18"/>
  <c r="J18" s="1"/>
  <c r="I18"/>
  <c r="H18"/>
  <c r="G18"/>
  <c r="F18"/>
  <c r="E18"/>
  <c r="D18"/>
  <c r="K16"/>
  <c r="J16"/>
  <c r="M15"/>
  <c r="L15"/>
  <c r="K15" s="1"/>
  <c r="J15" s="1"/>
  <c r="I15" s="1"/>
  <c r="H15" s="1"/>
  <c r="G15" s="1"/>
  <c r="F15"/>
  <c r="E15"/>
  <c r="D15"/>
  <c r="M13"/>
  <c r="L13"/>
  <c r="K13"/>
  <c r="J13"/>
  <c r="I13" s="1"/>
  <c r="H13"/>
  <c r="G13"/>
  <c r="F13"/>
  <c r="E13"/>
  <c r="D13"/>
  <c r="I12"/>
  <c r="J11"/>
  <c r="I11"/>
  <c r="M10"/>
  <c r="L10"/>
  <c r="K10"/>
  <c r="J10" s="1"/>
  <c r="I10" s="1"/>
  <c r="H10"/>
  <c r="G10" s="1"/>
  <c r="F10" s="1"/>
  <c r="E10"/>
  <c r="D10"/>
  <c r="M8"/>
  <c r="L8"/>
  <c r="K8"/>
  <c r="J8"/>
  <c r="I8"/>
  <c r="H8"/>
  <c r="G8"/>
  <c r="F8"/>
  <c r="E8"/>
  <c r="D8"/>
  <c r="L6"/>
</calcChain>
</file>

<file path=xl/sharedStrings.xml><?xml version="1.0" encoding="utf-8"?>
<sst xmlns="http://schemas.openxmlformats.org/spreadsheetml/2006/main" count="309" uniqueCount="48">
  <si>
    <t>PYED</t>
  </si>
  <si>
    <t>PHYS</t>
  </si>
  <si>
    <t>PHYN</t>
  </si>
  <si>
    <t>CAST</t>
  </si>
  <si>
    <t>BPHY</t>
  </si>
  <si>
    <t>Codes:</t>
  </si>
  <si>
    <t>Part-Time</t>
  </si>
  <si>
    <t>Full-Time</t>
  </si>
  <si>
    <t>Female</t>
  </si>
  <si>
    <t>Male</t>
  </si>
  <si>
    <t>Total:</t>
  </si>
  <si>
    <t>Gen/Integ Studies</t>
  </si>
  <si>
    <t>Sub-Total:</t>
  </si>
  <si>
    <t>TOTAL:</t>
  </si>
  <si>
    <t>Combined</t>
  </si>
  <si>
    <t>Single</t>
  </si>
  <si>
    <t>Year IV</t>
  </si>
  <si>
    <t>Year III</t>
  </si>
  <si>
    <t>Year II</t>
  </si>
  <si>
    <t>Year I</t>
  </si>
  <si>
    <t>2012-13</t>
  </si>
  <si>
    <t>2011-12</t>
  </si>
  <si>
    <t>2010-11</t>
  </si>
  <si>
    <t>2009-10</t>
  </si>
  <si>
    <t>2008-09</t>
  </si>
  <si>
    <t>2007-08</t>
  </si>
  <si>
    <t xml:space="preserve"> 2006-07</t>
  </si>
  <si>
    <t xml:space="preserve"> 2005-06</t>
  </si>
  <si>
    <t xml:space="preserve"> 2004-05</t>
  </si>
  <si>
    <t xml:space="preserve"> 2003-04</t>
  </si>
  <si>
    <t>Head Count Enrolments</t>
  </si>
  <si>
    <t>Major Type</t>
  </si>
  <si>
    <t>Study  Year</t>
  </si>
  <si>
    <t>Undergraduate Majors</t>
  </si>
  <si>
    <t>BSc in Physics</t>
  </si>
  <si>
    <t>(Major Code: PHYN and PHYS)</t>
  </si>
  <si>
    <t>(Major Code: CAST)</t>
  </si>
  <si>
    <t>Computing and Solid-State Device Technology</t>
  </si>
  <si>
    <t>(Major Code: PYED)</t>
  </si>
  <si>
    <t>Concurrent Education</t>
  </si>
  <si>
    <t>Biophysics</t>
  </si>
  <si>
    <t>(Major Code: BPHY)</t>
  </si>
  <si>
    <t>Physics (Total)</t>
  </si>
  <si>
    <t>Physics</t>
  </si>
  <si>
    <t>COOP</t>
  </si>
  <si>
    <t>2004-05</t>
  </si>
  <si>
    <t>2005-06</t>
  </si>
  <si>
    <t>2006-07</t>
  </si>
</sst>
</file>

<file path=xl/styles.xml><?xml version="1.0" encoding="utf-8"?>
<styleSheet xmlns="http://schemas.openxmlformats.org/spreadsheetml/2006/main">
  <fonts count="9">
    <font>
      <sz val="12"/>
      <name val="Arial"/>
    </font>
    <font>
      <sz val="12"/>
      <name val="Arial"/>
      <family val="2"/>
    </font>
    <font>
      <b/>
      <sz val="12"/>
      <name val="Arial MT"/>
    </font>
    <font>
      <b/>
      <sz val="12"/>
      <name val="Arial"/>
      <family val="2"/>
    </font>
    <font>
      <sz val="12"/>
      <name val="Century Gothic"/>
      <family val="2"/>
    </font>
    <font>
      <sz val="18"/>
      <name val="Century Gothic"/>
      <family val="2"/>
    </font>
    <font>
      <b/>
      <sz val="18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Continuous"/>
    </xf>
    <xf numFmtId="0" fontId="1" fillId="0" borderId="1" xfId="0" applyNumberFormat="1" applyFont="1" applyBorder="1"/>
    <xf numFmtId="9" fontId="2" fillId="2" borderId="0" xfId="0" applyNumberFormat="1" applyFont="1" applyFill="1" applyAlignment="1"/>
    <xf numFmtId="0" fontId="3" fillId="0" borderId="2" xfId="0" applyNumberFormat="1" applyFont="1" applyBorder="1" applyAlignment="1"/>
    <xf numFmtId="0" fontId="1" fillId="0" borderId="2" xfId="0" applyNumberFormat="1" applyFont="1" applyBorder="1" applyAlignment="1"/>
    <xf numFmtId="0" fontId="1" fillId="0" borderId="3" xfId="0" applyNumberFormat="1" applyFont="1" applyBorder="1" applyAlignment="1"/>
    <xf numFmtId="0" fontId="3" fillId="0" borderId="4" xfId="0" applyNumberFormat="1" applyFont="1" applyBorder="1" applyAlignment="1"/>
    <xf numFmtId="0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1" fillId="0" borderId="6" xfId="0" applyNumberFormat="1" applyFont="1" applyBorder="1" applyAlignment="1"/>
    <xf numFmtId="9" fontId="2" fillId="2" borderId="7" xfId="0" applyNumberFormat="1" applyFont="1" applyFill="1" applyBorder="1" applyAlignment="1"/>
    <xf numFmtId="0" fontId="3" fillId="0" borderId="8" xfId="0" applyNumberFormat="1" applyFont="1" applyBorder="1" applyAlignment="1"/>
    <xf numFmtId="0" fontId="1" fillId="0" borderId="8" xfId="0" applyNumberFormat="1" applyFont="1" applyBorder="1" applyAlignment="1"/>
    <xf numFmtId="0" fontId="3" fillId="0" borderId="9" xfId="0" applyNumberFormat="1" applyFont="1" applyBorder="1" applyAlignment="1"/>
    <xf numFmtId="0" fontId="1" fillId="0" borderId="9" xfId="0" applyNumberFormat="1" applyFont="1" applyBorder="1" applyAlignment="1"/>
    <xf numFmtId="0" fontId="1" fillId="0" borderId="10" xfId="0" applyNumberFormat="1" applyFont="1" applyBorder="1" applyAlignment="1"/>
    <xf numFmtId="0" fontId="1" fillId="0" borderId="11" xfId="0" applyNumberFormat="1" applyFont="1" applyBorder="1" applyAlignment="1"/>
    <xf numFmtId="0" fontId="3" fillId="3" borderId="9" xfId="0" applyNumberFormat="1" applyFont="1" applyFill="1" applyBorder="1" applyAlignment="1">
      <alignment horizontal="right" vertical="center"/>
    </xf>
    <xf numFmtId="0" fontId="3" fillId="3" borderId="10" xfId="0" applyNumberFormat="1" applyFont="1" applyFill="1" applyBorder="1" applyAlignment="1">
      <alignment horizontal="right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right" vertical="center"/>
    </xf>
    <xf numFmtId="0" fontId="1" fillId="3" borderId="13" xfId="0" applyNumberFormat="1" applyFont="1" applyFill="1" applyBorder="1" applyAlignment="1">
      <alignment horizontal="right" vertical="center"/>
    </xf>
    <xf numFmtId="0" fontId="1" fillId="3" borderId="13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3" borderId="9" xfId="0" applyNumberFormat="1" applyFont="1" applyFill="1" applyBorder="1" applyAlignment="1">
      <alignment horizontal="right" vertical="center"/>
    </xf>
    <xf numFmtId="0" fontId="1" fillId="3" borderId="10" xfId="0" applyNumberFormat="1" applyFont="1" applyFill="1" applyBorder="1" applyAlignment="1">
      <alignment horizontal="right" vertical="center"/>
    </xf>
    <xf numFmtId="0" fontId="1" fillId="3" borderId="10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/>
    </xf>
    <xf numFmtId="0" fontId="1" fillId="0" borderId="12" xfId="0" applyNumberFormat="1" applyFont="1" applyFill="1" applyBorder="1" applyAlignment="1">
      <alignment horizontal="right"/>
    </xf>
    <xf numFmtId="0" fontId="1" fillId="0" borderId="12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13" xfId="0" applyNumberFormat="1" applyFont="1" applyBorder="1" applyAlignment="1"/>
    <xf numFmtId="0" fontId="1" fillId="0" borderId="13" xfId="0" applyNumberFormat="1" applyFont="1" applyBorder="1" applyAlignment="1">
      <alignment horizontal="center"/>
    </xf>
    <xf numFmtId="0" fontId="1" fillId="0" borderId="8" xfId="0" applyNumberFormat="1" applyFont="1" applyFill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Fill="1" applyBorder="1" applyAlignment="1">
      <alignment horizontal="right"/>
    </xf>
    <xf numFmtId="0" fontId="1" fillId="4" borderId="4" xfId="0" applyNumberFormat="1" applyFont="1" applyFill="1" applyBorder="1" applyAlignment="1">
      <alignment horizontal="right"/>
    </xf>
    <xf numFmtId="0" fontId="1" fillId="4" borderId="5" xfId="0" applyNumberFormat="1" applyFont="1" applyFill="1" applyBorder="1" applyAlignment="1">
      <alignment horizontal="right"/>
    </xf>
    <xf numFmtId="0" fontId="1" fillId="4" borderId="8" xfId="0" applyNumberFormat="1" applyFont="1" applyFill="1" applyBorder="1" applyAlignment="1">
      <alignment horizontal="right"/>
    </xf>
    <xf numFmtId="0" fontId="1" fillId="4" borderId="3" xfId="0" applyNumberFormat="1" applyFont="1" applyFill="1" applyBorder="1" applyAlignment="1">
      <alignment horizontal="right"/>
    </xf>
    <xf numFmtId="0" fontId="3" fillId="0" borderId="0" xfId="0" applyNumberFormat="1" applyFont="1" applyAlignment="1"/>
    <xf numFmtId="0" fontId="3" fillId="0" borderId="14" xfId="0" applyNumberFormat="1" applyFont="1" applyBorder="1" applyAlignment="1">
      <alignment horizontal="center"/>
    </xf>
    <xf numFmtId="0" fontId="4" fillId="0" borderId="0" xfId="0" applyNumberFormat="1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1" fillId="5" borderId="9" xfId="0" applyNumberFormat="1" applyFont="1" applyFill="1" applyBorder="1" applyAlignment="1">
      <alignment horizontal="right" vertical="center"/>
    </xf>
    <xf numFmtId="0" fontId="1" fillId="5" borderId="8" xfId="0" applyNumberFormat="1" applyFont="1" applyFill="1" applyBorder="1" applyAlignment="1">
      <alignment horizontal="right"/>
    </xf>
    <xf numFmtId="0" fontId="1" fillId="5" borderId="12" xfId="0" applyNumberFormat="1" applyFont="1" applyFill="1" applyBorder="1" applyAlignment="1">
      <alignment horizontal="right"/>
    </xf>
    <xf numFmtId="0" fontId="1" fillId="5" borderId="4" xfId="0" applyNumberFormat="1" applyFont="1" applyFill="1" applyBorder="1" applyAlignment="1">
      <alignment horizontal="right"/>
    </xf>
    <xf numFmtId="0" fontId="1" fillId="5" borderId="8" xfId="0" applyNumberFormat="1" applyFont="1" applyFill="1" applyBorder="1" applyAlignment="1">
      <alignment horizontal="right" vertical="center"/>
    </xf>
    <xf numFmtId="0" fontId="1" fillId="5" borderId="12" xfId="0" applyNumberFormat="1" applyFont="1" applyFill="1" applyBorder="1" applyAlignment="1">
      <alignment horizontal="right" vertical="center"/>
    </xf>
    <xf numFmtId="0" fontId="3" fillId="5" borderId="9" xfId="0" applyNumberFormat="1" applyFont="1" applyFill="1" applyBorder="1" applyAlignment="1">
      <alignment horizontal="right" vertical="center"/>
    </xf>
    <xf numFmtId="0" fontId="1" fillId="5" borderId="9" xfId="0" applyNumberFormat="1" applyFont="1" applyFill="1" applyBorder="1" applyAlignment="1"/>
    <xf numFmtId="0" fontId="1" fillId="5" borderId="8" xfId="0" applyNumberFormat="1" applyFont="1" applyFill="1" applyBorder="1" applyAlignment="1"/>
    <xf numFmtId="0" fontId="1" fillId="5" borderId="4" xfId="0" applyNumberFormat="1" applyFont="1" applyFill="1" applyBorder="1" applyAlignment="1"/>
    <xf numFmtId="0" fontId="1" fillId="5" borderId="2" xfId="0" applyNumberFormat="1" applyFont="1" applyFill="1" applyBorder="1" applyAlignment="1"/>
    <xf numFmtId="0" fontId="7" fillId="0" borderId="0" xfId="0" applyNumberFormat="1" applyFont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477613804922976E-2"/>
          <c:y val="7.0224719101123614E-2"/>
          <c:w val="0.89729887615934045"/>
          <c:h val="0.8146067415730337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'PHYS Total'!$E$5:$M$5</c:f>
              <c:strCache>
                <c:ptCount val="9"/>
                <c:pt idx="0">
                  <c:v> 2004-05</c:v>
                </c:pt>
                <c:pt idx="1">
                  <c:v> 2005-06</c:v>
                </c:pt>
                <c:pt idx="2">
                  <c:v> 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</c:strCache>
            </c:strRef>
          </c:cat>
          <c:val>
            <c:numRef>
              <c:f>'PHYS Total'!$E$30:$M$30</c:f>
              <c:numCache>
                <c:formatCode>General</c:formatCode>
                <c:ptCount val="9"/>
                <c:pt idx="0">
                  <c:v>51</c:v>
                </c:pt>
                <c:pt idx="1">
                  <c:v>47</c:v>
                </c:pt>
                <c:pt idx="2">
                  <c:v>48</c:v>
                </c:pt>
                <c:pt idx="3">
                  <c:v>48</c:v>
                </c:pt>
                <c:pt idx="4">
                  <c:v>53</c:v>
                </c:pt>
                <c:pt idx="5">
                  <c:v>70</c:v>
                </c:pt>
                <c:pt idx="6">
                  <c:v>72</c:v>
                </c:pt>
                <c:pt idx="7">
                  <c:v>76</c:v>
                </c:pt>
                <c:pt idx="8">
                  <c:v>73</c:v>
                </c:pt>
              </c:numCache>
            </c:numRef>
          </c:val>
        </c:ser>
        <c:marker val="1"/>
        <c:axId val="78722944"/>
        <c:axId val="78724480"/>
      </c:lineChart>
      <c:catAx>
        <c:axId val="78722944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8724480"/>
        <c:crosses val="autoZero"/>
        <c:lblAlgn val="ctr"/>
        <c:lblOffset val="100"/>
        <c:tickLblSkip val="1"/>
        <c:tickMarkSkip val="1"/>
      </c:catAx>
      <c:valAx>
        <c:axId val="78724480"/>
        <c:scaling>
          <c:orientation val="minMax"/>
          <c:max val="100"/>
        </c:scaling>
        <c:axPos val="l"/>
        <c:numFmt formatCode="General" sourceLinked="0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872294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477613804923046E-2"/>
          <c:y val="7.0224719101123614E-2"/>
          <c:w val="0.89729887615934101"/>
          <c:h val="0.8146067415730337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'PHYS Coop'!$D$5:$L$5</c:f>
              <c:strCache>
                <c:ptCount val="9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</c:strCache>
            </c:strRef>
          </c:cat>
          <c:val>
            <c:numRef>
              <c:f>'PHYS Coop'!$D$30:$L$30</c:f>
              <c:numCache>
                <c:formatCode>General</c:formatCode>
                <c:ptCount val="9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13</c:v>
                </c:pt>
              </c:numCache>
            </c:numRef>
          </c:val>
        </c:ser>
        <c:marker val="1"/>
        <c:axId val="78835712"/>
        <c:axId val="78837248"/>
      </c:lineChart>
      <c:catAx>
        <c:axId val="78835712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8837248"/>
        <c:crosses val="autoZero"/>
        <c:lblAlgn val="ctr"/>
        <c:lblOffset val="100"/>
        <c:tickLblSkip val="1"/>
        <c:tickMarkSkip val="1"/>
      </c:catAx>
      <c:valAx>
        <c:axId val="78837248"/>
        <c:scaling>
          <c:orientation val="minMax"/>
          <c:max val="15"/>
          <c:min val="0"/>
        </c:scaling>
        <c:axPos val="l"/>
        <c:numFmt formatCode="General" sourceLinked="0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88357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477613804922976E-2"/>
          <c:y val="7.0224719101123614E-2"/>
          <c:w val="0.89729887615934045"/>
          <c:h val="0.8146067415730337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BSc!$E$5:$M$5</c:f>
              <c:strCache>
                <c:ptCount val="9"/>
                <c:pt idx="0">
                  <c:v> 2004-05</c:v>
                </c:pt>
                <c:pt idx="1">
                  <c:v> 2005-06</c:v>
                </c:pt>
                <c:pt idx="2">
                  <c:v> 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</c:strCache>
            </c:strRef>
          </c:cat>
          <c:val>
            <c:numRef>
              <c:f>BSc!$E$30:$M$30</c:f>
              <c:numCache>
                <c:formatCode>General</c:formatCode>
                <c:ptCount val="9"/>
                <c:pt idx="0">
                  <c:v>37</c:v>
                </c:pt>
                <c:pt idx="1">
                  <c:v>37</c:v>
                </c:pt>
                <c:pt idx="2">
                  <c:v>39</c:v>
                </c:pt>
                <c:pt idx="3">
                  <c:v>38</c:v>
                </c:pt>
                <c:pt idx="4">
                  <c:v>37</c:v>
                </c:pt>
                <c:pt idx="5">
                  <c:v>60</c:v>
                </c:pt>
                <c:pt idx="6">
                  <c:v>59</c:v>
                </c:pt>
                <c:pt idx="7">
                  <c:v>60</c:v>
                </c:pt>
                <c:pt idx="8">
                  <c:v>53</c:v>
                </c:pt>
              </c:numCache>
            </c:numRef>
          </c:val>
        </c:ser>
        <c:marker val="1"/>
        <c:axId val="78689408"/>
        <c:axId val="78690944"/>
      </c:lineChart>
      <c:catAx>
        <c:axId val="78689408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8690944"/>
        <c:crosses val="autoZero"/>
        <c:lblAlgn val="ctr"/>
        <c:lblOffset val="100"/>
        <c:tickLblSkip val="1"/>
        <c:tickMarkSkip val="1"/>
      </c:catAx>
      <c:valAx>
        <c:axId val="78690944"/>
        <c:scaling>
          <c:orientation val="minMax"/>
          <c:max val="100"/>
        </c:scaling>
        <c:axPos val="l"/>
        <c:numFmt formatCode="General" sourceLinked="0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86894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477613804922976E-2"/>
          <c:y val="7.0224719101123614E-2"/>
          <c:w val="0.89729887615934045"/>
          <c:h val="0.8146067415730337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'PHYS Total'!$E$5:$M$5</c:f>
              <c:strCache>
                <c:ptCount val="9"/>
                <c:pt idx="0">
                  <c:v> 2004-05</c:v>
                </c:pt>
                <c:pt idx="1">
                  <c:v> 2005-06</c:v>
                </c:pt>
                <c:pt idx="2">
                  <c:v> 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</c:strCache>
            </c:strRef>
          </c:cat>
          <c:val>
            <c:numRef>
              <c:f>'PHYS Total'!$E$30:$M$30</c:f>
              <c:numCache>
                <c:formatCode>General</c:formatCode>
                <c:ptCount val="9"/>
                <c:pt idx="0">
                  <c:v>51</c:v>
                </c:pt>
                <c:pt idx="1">
                  <c:v>47</c:v>
                </c:pt>
                <c:pt idx="2">
                  <c:v>48</c:v>
                </c:pt>
                <c:pt idx="3">
                  <c:v>48</c:v>
                </c:pt>
                <c:pt idx="4">
                  <c:v>53</c:v>
                </c:pt>
                <c:pt idx="5">
                  <c:v>70</c:v>
                </c:pt>
                <c:pt idx="6">
                  <c:v>72</c:v>
                </c:pt>
                <c:pt idx="7">
                  <c:v>76</c:v>
                </c:pt>
                <c:pt idx="8">
                  <c:v>73</c:v>
                </c:pt>
              </c:numCache>
            </c:numRef>
          </c:val>
        </c:ser>
        <c:marker val="1"/>
        <c:axId val="79088256"/>
        <c:axId val="79167872"/>
      </c:lineChart>
      <c:catAx>
        <c:axId val="79088256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167872"/>
        <c:crosses val="autoZero"/>
        <c:lblAlgn val="ctr"/>
        <c:lblOffset val="100"/>
        <c:tickLblSkip val="1"/>
        <c:tickMarkSkip val="1"/>
      </c:catAx>
      <c:valAx>
        <c:axId val="79167872"/>
        <c:scaling>
          <c:orientation val="minMax"/>
          <c:max val="100"/>
        </c:scaling>
        <c:axPos val="l"/>
        <c:numFmt formatCode="General" sourceLinked="0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08825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477613804922976E-2"/>
          <c:y val="7.0224719101123614E-2"/>
          <c:w val="0.89729887615934045"/>
          <c:h val="0.8146067415730337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CAST!$E$5:$M$5</c:f>
              <c:strCache>
                <c:ptCount val="9"/>
                <c:pt idx="0">
                  <c:v> 2004-05</c:v>
                </c:pt>
                <c:pt idx="1">
                  <c:v> 2005-06</c:v>
                </c:pt>
                <c:pt idx="2">
                  <c:v> 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</c:strCache>
            </c:strRef>
          </c:cat>
          <c:val>
            <c:numRef>
              <c:f>CAST!$E$30:$M$30</c:f>
              <c:numCache>
                <c:formatCode>General</c:formatCode>
                <c:ptCount val="9"/>
                <c:pt idx="0">
                  <c:v>10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marker val="1"/>
        <c:axId val="79203712"/>
        <c:axId val="79209600"/>
      </c:lineChart>
      <c:catAx>
        <c:axId val="79203712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209600"/>
        <c:crosses val="autoZero"/>
        <c:lblAlgn val="ctr"/>
        <c:lblOffset val="100"/>
        <c:tickLblSkip val="1"/>
        <c:tickMarkSkip val="1"/>
      </c:catAx>
      <c:valAx>
        <c:axId val="79209600"/>
        <c:scaling>
          <c:orientation val="minMax"/>
          <c:max val="15"/>
          <c:min val="0"/>
        </c:scaling>
        <c:axPos val="l"/>
        <c:numFmt formatCode="General" sourceLinked="0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2037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477613804922976E-2"/>
          <c:y val="7.0224719101123614E-2"/>
          <c:w val="0.89729887615934045"/>
          <c:h val="0.8146067415730337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'PHYS Total'!$E$5:$M$5</c:f>
              <c:strCache>
                <c:ptCount val="9"/>
                <c:pt idx="0">
                  <c:v> 2004-05</c:v>
                </c:pt>
                <c:pt idx="1">
                  <c:v> 2005-06</c:v>
                </c:pt>
                <c:pt idx="2">
                  <c:v> 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</c:strCache>
            </c:strRef>
          </c:cat>
          <c:val>
            <c:numRef>
              <c:f>'PHYS Total'!$E$30:$M$30</c:f>
              <c:numCache>
                <c:formatCode>General</c:formatCode>
                <c:ptCount val="9"/>
                <c:pt idx="0">
                  <c:v>51</c:v>
                </c:pt>
                <c:pt idx="1">
                  <c:v>47</c:v>
                </c:pt>
                <c:pt idx="2">
                  <c:v>48</c:v>
                </c:pt>
                <c:pt idx="3">
                  <c:v>48</c:v>
                </c:pt>
                <c:pt idx="4">
                  <c:v>53</c:v>
                </c:pt>
                <c:pt idx="5">
                  <c:v>70</c:v>
                </c:pt>
                <c:pt idx="6">
                  <c:v>72</c:v>
                </c:pt>
                <c:pt idx="7">
                  <c:v>76</c:v>
                </c:pt>
                <c:pt idx="8">
                  <c:v>73</c:v>
                </c:pt>
              </c:numCache>
            </c:numRef>
          </c:val>
        </c:ser>
        <c:marker val="1"/>
        <c:axId val="79328768"/>
        <c:axId val="79330304"/>
      </c:lineChart>
      <c:catAx>
        <c:axId val="79328768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330304"/>
        <c:crosses val="autoZero"/>
        <c:lblAlgn val="ctr"/>
        <c:lblOffset val="100"/>
        <c:tickLblSkip val="1"/>
        <c:tickMarkSkip val="1"/>
      </c:catAx>
      <c:valAx>
        <c:axId val="79330304"/>
        <c:scaling>
          <c:orientation val="minMax"/>
          <c:max val="100"/>
        </c:scaling>
        <c:axPos val="l"/>
        <c:numFmt formatCode="General" sourceLinked="0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3287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477613804922976E-2"/>
          <c:y val="7.0224719101123614E-2"/>
          <c:w val="0.89729887615934045"/>
          <c:h val="0.8146067415730337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PYED!$E$5:$M$5</c:f>
              <c:strCache>
                <c:ptCount val="9"/>
                <c:pt idx="0">
                  <c:v> 2004-05</c:v>
                </c:pt>
                <c:pt idx="1">
                  <c:v> 2005-06</c:v>
                </c:pt>
                <c:pt idx="2">
                  <c:v> 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</c:strCache>
            </c:strRef>
          </c:cat>
          <c:val>
            <c:numRef>
              <c:f>PYED!$E$30:$M$30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12</c:v>
                </c:pt>
              </c:numCache>
            </c:numRef>
          </c:val>
        </c:ser>
        <c:marker val="1"/>
        <c:axId val="79378688"/>
        <c:axId val="79380480"/>
      </c:lineChart>
      <c:catAx>
        <c:axId val="79378688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380480"/>
        <c:crosses val="autoZero"/>
        <c:lblAlgn val="ctr"/>
        <c:lblOffset val="100"/>
        <c:tickLblSkip val="1"/>
        <c:tickMarkSkip val="1"/>
      </c:catAx>
      <c:valAx>
        <c:axId val="79380480"/>
        <c:scaling>
          <c:orientation val="minMax"/>
          <c:max val="15"/>
          <c:min val="0"/>
        </c:scaling>
        <c:axPos val="l"/>
        <c:numFmt formatCode="General" sourceLinked="0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37868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477613804922976E-2"/>
          <c:y val="7.0224719101123614E-2"/>
          <c:w val="0.89729887615934045"/>
          <c:h val="0.8146067415730337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'PHYS Total'!$E$5:$M$5</c:f>
              <c:strCache>
                <c:ptCount val="9"/>
                <c:pt idx="0">
                  <c:v> 2004-05</c:v>
                </c:pt>
                <c:pt idx="1">
                  <c:v> 2005-06</c:v>
                </c:pt>
                <c:pt idx="2">
                  <c:v> 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</c:strCache>
            </c:strRef>
          </c:cat>
          <c:val>
            <c:numRef>
              <c:f>'PHYS Total'!$E$30:$M$30</c:f>
              <c:numCache>
                <c:formatCode>General</c:formatCode>
                <c:ptCount val="9"/>
                <c:pt idx="0">
                  <c:v>51</c:v>
                </c:pt>
                <c:pt idx="1">
                  <c:v>47</c:v>
                </c:pt>
                <c:pt idx="2">
                  <c:v>48</c:v>
                </c:pt>
                <c:pt idx="3">
                  <c:v>48</c:v>
                </c:pt>
                <c:pt idx="4">
                  <c:v>53</c:v>
                </c:pt>
                <c:pt idx="5">
                  <c:v>70</c:v>
                </c:pt>
                <c:pt idx="6">
                  <c:v>72</c:v>
                </c:pt>
                <c:pt idx="7">
                  <c:v>76</c:v>
                </c:pt>
                <c:pt idx="8">
                  <c:v>73</c:v>
                </c:pt>
              </c:numCache>
            </c:numRef>
          </c:val>
        </c:ser>
        <c:marker val="1"/>
        <c:axId val="79507840"/>
        <c:axId val="79509376"/>
      </c:lineChart>
      <c:catAx>
        <c:axId val="79507840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509376"/>
        <c:crosses val="autoZero"/>
        <c:lblAlgn val="ctr"/>
        <c:lblOffset val="100"/>
        <c:tickLblSkip val="1"/>
        <c:tickMarkSkip val="1"/>
      </c:catAx>
      <c:valAx>
        <c:axId val="79509376"/>
        <c:scaling>
          <c:orientation val="minMax"/>
          <c:max val="100"/>
        </c:scaling>
        <c:axPos val="l"/>
        <c:numFmt formatCode="General" sourceLinked="0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50784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477613804922976E-2"/>
          <c:y val="7.0224719101123614E-2"/>
          <c:w val="0.89729887615934045"/>
          <c:h val="0.8146067415730337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BPHY!$E$5:$M$5</c:f>
              <c:strCache>
                <c:ptCount val="9"/>
                <c:pt idx="0">
                  <c:v> 2004-05</c:v>
                </c:pt>
                <c:pt idx="1">
                  <c:v> 2005-06</c:v>
                </c:pt>
                <c:pt idx="2">
                  <c:v> 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</c:strCache>
            </c:strRef>
          </c:cat>
          <c:val>
            <c:numRef>
              <c:f>BPHY!$E$30:$M$30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marker val="1"/>
        <c:axId val="79557760"/>
        <c:axId val="79559296"/>
      </c:lineChart>
      <c:catAx>
        <c:axId val="79557760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559296"/>
        <c:crosses val="autoZero"/>
        <c:lblAlgn val="ctr"/>
        <c:lblOffset val="100"/>
        <c:tickLblSkip val="1"/>
        <c:tickMarkSkip val="1"/>
      </c:catAx>
      <c:valAx>
        <c:axId val="79559296"/>
        <c:scaling>
          <c:orientation val="minMax"/>
          <c:max val="10"/>
        </c:scaling>
        <c:axPos val="l"/>
        <c:numFmt formatCode="General" sourceLinked="0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T"/>
                <a:ea typeface="Arial MT"/>
                <a:cs typeface="Arial MT"/>
              </a:defRPr>
            </a:pPr>
            <a:endParaRPr lang="en-US"/>
          </a:p>
        </c:txPr>
        <c:crossAx val="795577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133350</xdr:rowOff>
    </xdr:from>
    <xdr:to>
      <xdr:col>13</xdr:col>
      <xdr:colOff>9525</xdr:colOff>
      <xdr:row>52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2</xdr:col>
      <xdr:colOff>247650</xdr:colOff>
      <xdr:row>2</xdr:row>
      <xdr:rowOff>19050</xdr:rowOff>
    </xdr:to>
    <xdr:pic>
      <xdr:nvPicPr>
        <xdr:cNvPr id="3" name="Picture 25" descr="sml digit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7108" t="9525" r="6599" b="9525"/>
        <a:stretch>
          <a:fillRect/>
        </a:stretch>
      </xdr:blipFill>
      <xdr:spPr bwMode="auto">
        <a:xfrm>
          <a:off x="828675" y="0"/>
          <a:ext cx="1076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133350</xdr:rowOff>
    </xdr:from>
    <xdr:to>
      <xdr:col>12</xdr:col>
      <xdr:colOff>0</xdr:colOff>
      <xdr:row>52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2</xdr:col>
      <xdr:colOff>247650</xdr:colOff>
      <xdr:row>2</xdr:row>
      <xdr:rowOff>19050</xdr:rowOff>
    </xdr:to>
    <xdr:pic>
      <xdr:nvPicPr>
        <xdr:cNvPr id="3" name="Picture 25" descr="sml digit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7108" t="9525" r="6599" b="9525"/>
        <a:stretch>
          <a:fillRect/>
        </a:stretch>
      </xdr:blipFill>
      <xdr:spPr bwMode="auto">
        <a:xfrm>
          <a:off x="533400" y="0"/>
          <a:ext cx="1076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133350</xdr:rowOff>
    </xdr:from>
    <xdr:to>
      <xdr:col>13</xdr:col>
      <xdr:colOff>9525</xdr:colOff>
      <xdr:row>52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2</xdr:col>
      <xdr:colOff>247650</xdr:colOff>
      <xdr:row>2</xdr:row>
      <xdr:rowOff>19050</xdr:rowOff>
    </xdr:to>
    <xdr:pic>
      <xdr:nvPicPr>
        <xdr:cNvPr id="3" name="Picture 25" descr="sml digit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7108" t="9525" r="6599" b="9525"/>
        <a:stretch>
          <a:fillRect/>
        </a:stretch>
      </xdr:blipFill>
      <xdr:spPr bwMode="auto">
        <a:xfrm>
          <a:off x="533400" y="0"/>
          <a:ext cx="1076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133350</xdr:rowOff>
    </xdr:from>
    <xdr:to>
      <xdr:col>13</xdr:col>
      <xdr:colOff>9525</xdr:colOff>
      <xdr:row>52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2</xdr:col>
      <xdr:colOff>247650</xdr:colOff>
      <xdr:row>2</xdr:row>
      <xdr:rowOff>19050</xdr:rowOff>
    </xdr:to>
    <xdr:pic>
      <xdr:nvPicPr>
        <xdr:cNvPr id="3" name="Picture 25" descr="sml digit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7108" t="9525" r="6599" b="9525"/>
        <a:stretch>
          <a:fillRect/>
        </a:stretch>
      </xdr:blipFill>
      <xdr:spPr bwMode="auto">
        <a:xfrm>
          <a:off x="762000" y="0"/>
          <a:ext cx="1009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133350</xdr:rowOff>
    </xdr:from>
    <xdr:to>
      <xdr:col>13</xdr:col>
      <xdr:colOff>9525</xdr:colOff>
      <xdr:row>52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2</xdr:col>
      <xdr:colOff>247650</xdr:colOff>
      <xdr:row>2</xdr:row>
      <xdr:rowOff>19050</xdr:rowOff>
    </xdr:to>
    <xdr:pic>
      <xdr:nvPicPr>
        <xdr:cNvPr id="7" name="Picture 25" descr="sml digit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7108" t="9525" r="6599" b="9525"/>
        <a:stretch>
          <a:fillRect/>
        </a:stretch>
      </xdr:blipFill>
      <xdr:spPr bwMode="auto">
        <a:xfrm>
          <a:off x="762000" y="0"/>
          <a:ext cx="1009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133350</xdr:rowOff>
    </xdr:from>
    <xdr:to>
      <xdr:col>13</xdr:col>
      <xdr:colOff>9525</xdr:colOff>
      <xdr:row>52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2</xdr:col>
      <xdr:colOff>247650</xdr:colOff>
      <xdr:row>2</xdr:row>
      <xdr:rowOff>19050</xdr:rowOff>
    </xdr:to>
    <xdr:pic>
      <xdr:nvPicPr>
        <xdr:cNvPr id="3" name="Picture 25" descr="sml digit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7108" t="9525" r="6599" b="9525"/>
        <a:stretch>
          <a:fillRect/>
        </a:stretch>
      </xdr:blipFill>
      <xdr:spPr bwMode="auto">
        <a:xfrm>
          <a:off x="762000" y="0"/>
          <a:ext cx="1009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133350</xdr:rowOff>
    </xdr:from>
    <xdr:to>
      <xdr:col>13</xdr:col>
      <xdr:colOff>9525</xdr:colOff>
      <xdr:row>52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2</xdr:col>
      <xdr:colOff>247650</xdr:colOff>
      <xdr:row>2</xdr:row>
      <xdr:rowOff>19050</xdr:rowOff>
    </xdr:to>
    <xdr:pic>
      <xdr:nvPicPr>
        <xdr:cNvPr id="5" name="Picture 25" descr="sml digit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7108" t="9525" r="6599" b="9525"/>
        <a:stretch>
          <a:fillRect/>
        </a:stretch>
      </xdr:blipFill>
      <xdr:spPr bwMode="auto">
        <a:xfrm>
          <a:off x="762000" y="0"/>
          <a:ext cx="1009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133350</xdr:rowOff>
    </xdr:from>
    <xdr:to>
      <xdr:col>13</xdr:col>
      <xdr:colOff>9525</xdr:colOff>
      <xdr:row>52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2</xdr:col>
      <xdr:colOff>247650</xdr:colOff>
      <xdr:row>2</xdr:row>
      <xdr:rowOff>19050</xdr:rowOff>
    </xdr:to>
    <xdr:pic>
      <xdr:nvPicPr>
        <xdr:cNvPr id="3" name="Picture 25" descr="sml digit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7108" t="9525" r="6599" b="9525"/>
        <a:stretch>
          <a:fillRect/>
        </a:stretch>
      </xdr:blipFill>
      <xdr:spPr bwMode="auto">
        <a:xfrm>
          <a:off x="762000" y="0"/>
          <a:ext cx="1009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133350</xdr:rowOff>
    </xdr:from>
    <xdr:to>
      <xdr:col>13</xdr:col>
      <xdr:colOff>9525</xdr:colOff>
      <xdr:row>52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2</xdr:col>
      <xdr:colOff>247650</xdr:colOff>
      <xdr:row>2</xdr:row>
      <xdr:rowOff>19050</xdr:rowOff>
    </xdr:to>
    <xdr:pic>
      <xdr:nvPicPr>
        <xdr:cNvPr id="5" name="Picture 25" descr="sml digit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7108" t="9525" r="6599" b="9525"/>
        <a:stretch>
          <a:fillRect/>
        </a:stretch>
      </xdr:blipFill>
      <xdr:spPr bwMode="auto">
        <a:xfrm>
          <a:off x="762000" y="0"/>
          <a:ext cx="1009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xu\My%20Documents\MajorReport\2012-13\Report\MASC_MAJORS_2008-2012%20-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C"/>
      <sheetName val="MASC SUM"/>
      <sheetName val="MASC SUM (COOP)"/>
      <sheetName val="BCHM"/>
      <sheetName val="BCHM (COOP)"/>
      <sheetName val="BIOL"/>
      <sheetName val="BTEC"/>
      <sheetName val="BTEC (COOP)"/>
      <sheetName val="CHEM"/>
      <sheetName val="CHEM (COOP)"/>
      <sheetName val="COCU"/>
      <sheetName val="COSC"/>
      <sheetName val="COSC (COOP)"/>
      <sheetName val="ERSC"/>
      <sheetName val="ERSC (COOP)"/>
      <sheetName val="ENVS"/>
      <sheetName val="MATH"/>
      <sheetName val="MATH (COOP)"/>
      <sheetName val="NEUR"/>
      <sheetName val="NEUR (COOP)"/>
      <sheetName val="OEVI"/>
      <sheetName val="OEVI (COOP)"/>
      <sheetName val="PHYS"/>
      <sheetName val="PHYS (COOP)"/>
      <sheetName val="SC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">
          <cell r="I5" t="str">
            <v>2008-09</v>
          </cell>
          <cell r="J5" t="str">
            <v>2009-10</v>
          </cell>
          <cell r="K5" t="str">
            <v>2010-11</v>
          </cell>
          <cell r="L5" t="str">
            <v>2011-12</v>
          </cell>
          <cell r="M5" t="str">
            <v>2012-13</v>
          </cell>
        </row>
        <row r="30">
          <cell r="I30">
            <v>9</v>
          </cell>
          <cell r="J30">
            <v>7</v>
          </cell>
          <cell r="K30">
            <v>8</v>
          </cell>
          <cell r="L30">
            <v>9</v>
          </cell>
          <cell r="M30">
            <v>13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N59"/>
  <sheetViews>
    <sheetView showGridLines="0" zoomScaleNormal="100" zoomScaleSheetLayoutView="100" workbookViewId="0"/>
  </sheetViews>
  <sheetFormatPr defaultColWidth="9.6640625" defaultRowHeight="15"/>
  <cols>
    <col min="1" max="1" width="6.21875" style="1" customWidth="1"/>
    <col min="2" max="2" width="9.6640625" style="1" customWidth="1"/>
    <col min="3" max="3" width="15.5546875" style="1" customWidth="1"/>
    <col min="4" max="4" width="0.21875" style="1" hidden="1" customWidth="1"/>
    <col min="5" max="7" width="8" style="1" customWidth="1"/>
    <col min="8" max="8" width="7.5546875" style="1" customWidth="1"/>
    <col min="9" max="13" width="7.5546875" style="1" bestFit="1" customWidth="1"/>
    <col min="14" max="14" width="6.88671875" style="1" bestFit="1" customWidth="1"/>
    <col min="15" max="16384" width="9.6640625" style="1"/>
  </cols>
  <sheetData>
    <row r="1" spans="2:13" s="55" customFormat="1" ht="24" customHeight="1">
      <c r="B1" s="67" t="s">
        <v>33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2:13" s="54" customFormat="1" ht="25.5" customHeight="1">
      <c r="B2" s="74" t="s">
        <v>42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2:13" s="53" customFormat="1" ht="21" customHeight="1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2:13" s="51" customFormat="1" ht="15.75" customHeight="1">
      <c r="B4" s="71" t="s">
        <v>32</v>
      </c>
      <c r="C4" s="71" t="s">
        <v>31</v>
      </c>
      <c r="D4" s="68" t="s">
        <v>30</v>
      </c>
      <c r="E4" s="69"/>
      <c r="F4" s="69"/>
      <c r="G4" s="69"/>
      <c r="H4" s="69"/>
      <c r="I4" s="69"/>
      <c r="J4" s="69"/>
      <c r="K4" s="69"/>
      <c r="L4" s="69"/>
      <c r="M4" s="70"/>
    </row>
    <row r="5" spans="2:13" s="51" customFormat="1" ht="15.75">
      <c r="B5" s="72"/>
      <c r="C5" s="72"/>
      <c r="D5" s="52" t="s">
        <v>29</v>
      </c>
      <c r="E5" s="52" t="s">
        <v>28</v>
      </c>
      <c r="F5" s="52" t="s">
        <v>27</v>
      </c>
      <c r="G5" s="52" t="s">
        <v>26</v>
      </c>
      <c r="H5" s="52" t="s">
        <v>25</v>
      </c>
      <c r="I5" s="52" t="s">
        <v>24</v>
      </c>
      <c r="J5" s="52" t="s">
        <v>23</v>
      </c>
      <c r="K5" s="52" t="s">
        <v>22</v>
      </c>
      <c r="L5" s="52" t="s">
        <v>21</v>
      </c>
      <c r="M5" s="52" t="s">
        <v>20</v>
      </c>
    </row>
    <row r="6" spans="2:13" ht="15.75" customHeight="1">
      <c r="B6" s="7"/>
      <c r="C6" s="7" t="s">
        <v>15</v>
      </c>
      <c r="D6" s="50">
        <v>15</v>
      </c>
      <c r="E6" s="49">
        <v>25</v>
      </c>
      <c r="F6" s="49">
        <v>6</v>
      </c>
      <c r="G6" s="49">
        <v>10</v>
      </c>
      <c r="H6" s="49">
        <v>18</v>
      </c>
      <c r="I6" s="49">
        <v>22</v>
      </c>
      <c r="J6" s="49">
        <v>22</v>
      </c>
      <c r="K6" s="43">
        <v>14</v>
      </c>
      <c r="L6" s="43">
        <f>1+12+4</f>
        <v>17</v>
      </c>
      <c r="M6" s="43">
        <v>28</v>
      </c>
    </row>
    <row r="7" spans="2:13">
      <c r="B7" s="37"/>
      <c r="C7" s="7" t="s">
        <v>14</v>
      </c>
      <c r="D7" s="45">
        <v>0</v>
      </c>
      <c r="E7" s="44"/>
      <c r="F7" s="44">
        <v>1</v>
      </c>
      <c r="G7" s="44">
        <v>1</v>
      </c>
      <c r="H7" s="44">
        <v>1</v>
      </c>
      <c r="I7" s="44">
        <v>1</v>
      </c>
      <c r="J7" s="44"/>
      <c r="K7" s="43">
        <v>1</v>
      </c>
      <c r="L7" s="43">
        <v>1</v>
      </c>
      <c r="M7" s="43"/>
    </row>
    <row r="8" spans="2:13">
      <c r="B8" s="37" t="s">
        <v>19</v>
      </c>
      <c r="C8" s="42" t="s">
        <v>12</v>
      </c>
      <c r="D8" s="40">
        <f t="shared" ref="D8:M8" si="0">D6+D7</f>
        <v>15</v>
      </c>
      <c r="E8" s="39">
        <f t="shared" si="0"/>
        <v>25</v>
      </c>
      <c r="F8" s="39">
        <f t="shared" si="0"/>
        <v>7</v>
      </c>
      <c r="G8" s="39">
        <f t="shared" si="0"/>
        <v>11</v>
      </c>
      <c r="H8" s="39">
        <f t="shared" si="0"/>
        <v>19</v>
      </c>
      <c r="I8" s="39">
        <f t="shared" si="0"/>
        <v>23</v>
      </c>
      <c r="J8" s="39">
        <f t="shared" si="0"/>
        <v>22</v>
      </c>
      <c r="K8" s="38">
        <f t="shared" si="0"/>
        <v>15</v>
      </c>
      <c r="L8" s="38">
        <f t="shared" si="0"/>
        <v>18</v>
      </c>
      <c r="M8" s="38">
        <f t="shared" si="0"/>
        <v>28</v>
      </c>
    </row>
    <row r="9" spans="2:13" ht="15.75" thickBot="1">
      <c r="B9" s="37"/>
      <c r="C9" s="41" t="s">
        <v>11</v>
      </c>
      <c r="D9" s="40">
        <v>0</v>
      </c>
      <c r="E9" s="39"/>
      <c r="F9" s="39"/>
      <c r="G9" s="39"/>
      <c r="H9" s="39"/>
      <c r="I9" s="39"/>
      <c r="J9" s="39"/>
      <c r="K9" s="38"/>
      <c r="L9" s="38"/>
      <c r="M9" s="38"/>
    </row>
    <row r="10" spans="2:13" ht="17.100000000000001" customHeight="1" thickTop="1" thickBot="1">
      <c r="B10" s="37"/>
      <c r="C10" s="36" t="s">
        <v>10</v>
      </c>
      <c r="D10" s="35">
        <f t="shared" ref="D10:M10" si="1">D8+D9</f>
        <v>15</v>
      </c>
      <c r="E10" s="34">
        <f t="shared" si="1"/>
        <v>25</v>
      </c>
      <c r="F10" s="34">
        <f t="shared" si="1"/>
        <v>7</v>
      </c>
      <c r="G10" s="34">
        <f t="shared" si="1"/>
        <v>11</v>
      </c>
      <c r="H10" s="34">
        <f t="shared" si="1"/>
        <v>19</v>
      </c>
      <c r="I10" s="34">
        <f t="shared" si="1"/>
        <v>23</v>
      </c>
      <c r="J10" s="34">
        <f t="shared" si="1"/>
        <v>22</v>
      </c>
      <c r="K10" s="33">
        <f t="shared" si="1"/>
        <v>15</v>
      </c>
      <c r="L10" s="33">
        <f t="shared" si="1"/>
        <v>18</v>
      </c>
      <c r="M10" s="33">
        <f t="shared" si="1"/>
        <v>28</v>
      </c>
    </row>
    <row r="11" spans="2:13">
      <c r="B11" s="10"/>
      <c r="C11" s="10" t="s">
        <v>15</v>
      </c>
      <c r="D11" s="48">
        <v>5</v>
      </c>
      <c r="E11" s="47">
        <v>11</v>
      </c>
      <c r="F11" s="47">
        <v>16</v>
      </c>
      <c r="G11" s="47">
        <v>5</v>
      </c>
      <c r="H11" s="47">
        <v>3</v>
      </c>
      <c r="I11" s="47">
        <f>2+1+7+1</f>
        <v>11</v>
      </c>
      <c r="J11" s="47">
        <f>4+16+2+1</f>
        <v>23</v>
      </c>
      <c r="K11" s="46">
        <v>13</v>
      </c>
      <c r="L11" s="46">
        <v>12</v>
      </c>
      <c r="M11" s="46">
        <v>7</v>
      </c>
    </row>
    <row r="12" spans="2:13">
      <c r="B12" s="37"/>
      <c r="C12" s="7" t="s">
        <v>14</v>
      </c>
      <c r="D12" s="45">
        <v>0</v>
      </c>
      <c r="E12" s="44">
        <v>2</v>
      </c>
      <c r="F12" s="44">
        <v>6</v>
      </c>
      <c r="G12" s="44">
        <v>2</v>
      </c>
      <c r="H12" s="44">
        <v>1</v>
      </c>
      <c r="I12" s="44">
        <f>1+4</f>
        <v>5</v>
      </c>
      <c r="J12" s="44">
        <v>1</v>
      </c>
      <c r="K12" s="43"/>
      <c r="L12" s="43">
        <v>3</v>
      </c>
      <c r="M12" s="43">
        <v>4</v>
      </c>
    </row>
    <row r="13" spans="2:13">
      <c r="B13" s="37" t="s">
        <v>18</v>
      </c>
      <c r="C13" s="42" t="s">
        <v>12</v>
      </c>
      <c r="D13" s="40">
        <f t="shared" ref="D13:M13" si="2">D11+D12</f>
        <v>5</v>
      </c>
      <c r="E13" s="39">
        <f t="shared" si="2"/>
        <v>13</v>
      </c>
      <c r="F13" s="39">
        <f t="shared" si="2"/>
        <v>22</v>
      </c>
      <c r="G13" s="39">
        <f t="shared" si="2"/>
        <v>7</v>
      </c>
      <c r="H13" s="39">
        <f t="shared" si="2"/>
        <v>4</v>
      </c>
      <c r="I13" s="39">
        <f t="shared" si="2"/>
        <v>16</v>
      </c>
      <c r="J13" s="39">
        <f t="shared" si="2"/>
        <v>24</v>
      </c>
      <c r="K13" s="38">
        <f t="shared" si="2"/>
        <v>13</v>
      </c>
      <c r="L13" s="38">
        <f t="shared" si="2"/>
        <v>15</v>
      </c>
      <c r="M13" s="38">
        <f t="shared" si="2"/>
        <v>11</v>
      </c>
    </row>
    <row r="14" spans="2:13" ht="15.75" thickBot="1">
      <c r="B14" s="37"/>
      <c r="C14" s="41" t="s">
        <v>11</v>
      </c>
      <c r="D14" s="40">
        <v>0</v>
      </c>
      <c r="E14" s="39"/>
      <c r="F14" s="39">
        <v>1</v>
      </c>
      <c r="G14" s="39"/>
      <c r="H14" s="39">
        <v>1</v>
      </c>
      <c r="I14" s="39">
        <v>1</v>
      </c>
      <c r="J14" s="39">
        <v>4</v>
      </c>
      <c r="K14" s="38">
        <v>1</v>
      </c>
      <c r="L14" s="38">
        <v>1</v>
      </c>
      <c r="M14" s="38"/>
    </row>
    <row r="15" spans="2:13" ht="17.100000000000001" customHeight="1" thickTop="1" thickBot="1">
      <c r="B15" s="37"/>
      <c r="C15" s="36" t="s">
        <v>10</v>
      </c>
      <c r="D15" s="35">
        <f t="shared" ref="D15:M15" si="3">D13+D14</f>
        <v>5</v>
      </c>
      <c r="E15" s="34">
        <f t="shared" si="3"/>
        <v>13</v>
      </c>
      <c r="F15" s="34">
        <f t="shared" si="3"/>
        <v>23</v>
      </c>
      <c r="G15" s="34">
        <f t="shared" si="3"/>
        <v>7</v>
      </c>
      <c r="H15" s="34">
        <f t="shared" si="3"/>
        <v>5</v>
      </c>
      <c r="I15" s="34">
        <f t="shared" si="3"/>
        <v>17</v>
      </c>
      <c r="J15" s="34">
        <f t="shared" si="3"/>
        <v>28</v>
      </c>
      <c r="K15" s="33">
        <f t="shared" si="3"/>
        <v>14</v>
      </c>
      <c r="L15" s="33">
        <f t="shared" si="3"/>
        <v>16</v>
      </c>
      <c r="M15" s="33">
        <f t="shared" si="3"/>
        <v>11</v>
      </c>
    </row>
    <row r="16" spans="2:13">
      <c r="B16" s="10"/>
      <c r="C16" s="10" t="s">
        <v>15</v>
      </c>
      <c r="D16" s="48">
        <v>2</v>
      </c>
      <c r="E16" s="47">
        <v>2</v>
      </c>
      <c r="F16" s="47">
        <v>8</v>
      </c>
      <c r="G16" s="47">
        <v>16</v>
      </c>
      <c r="H16" s="47">
        <v>5</v>
      </c>
      <c r="I16" s="47">
        <v>4</v>
      </c>
      <c r="J16" s="47">
        <f>2+5+2</f>
        <v>9</v>
      </c>
      <c r="K16" s="46">
        <f>3+13+3+1</f>
        <v>20</v>
      </c>
      <c r="L16" s="46">
        <v>14</v>
      </c>
      <c r="M16" s="46">
        <v>8</v>
      </c>
    </row>
    <row r="17" spans="2:14">
      <c r="B17" s="37"/>
      <c r="C17" s="7" t="s">
        <v>14</v>
      </c>
      <c r="D17" s="45">
        <v>7</v>
      </c>
      <c r="E17" s="44">
        <v>7</v>
      </c>
      <c r="F17" s="44">
        <v>3</v>
      </c>
      <c r="G17" s="44">
        <v>3</v>
      </c>
      <c r="H17" s="44">
        <v>1</v>
      </c>
      <c r="I17" s="44">
        <v>1</v>
      </c>
      <c r="J17" s="44">
        <v>5</v>
      </c>
      <c r="K17" s="43">
        <v>4</v>
      </c>
      <c r="L17" s="43"/>
      <c r="M17" s="43">
        <v>2</v>
      </c>
    </row>
    <row r="18" spans="2:14">
      <c r="B18" s="37" t="s">
        <v>17</v>
      </c>
      <c r="C18" s="42" t="s">
        <v>12</v>
      </c>
      <c r="D18" s="40">
        <f t="shared" ref="D18:M18" si="4">D16+D17</f>
        <v>9</v>
      </c>
      <c r="E18" s="39">
        <f t="shared" si="4"/>
        <v>9</v>
      </c>
      <c r="F18" s="39">
        <f t="shared" si="4"/>
        <v>11</v>
      </c>
      <c r="G18" s="39">
        <f t="shared" si="4"/>
        <v>19</v>
      </c>
      <c r="H18" s="39">
        <f t="shared" si="4"/>
        <v>6</v>
      </c>
      <c r="I18" s="39">
        <f t="shared" si="4"/>
        <v>5</v>
      </c>
      <c r="J18" s="39">
        <f t="shared" si="4"/>
        <v>14</v>
      </c>
      <c r="K18" s="38">
        <f t="shared" si="4"/>
        <v>24</v>
      </c>
      <c r="L18" s="38">
        <f t="shared" si="4"/>
        <v>14</v>
      </c>
      <c r="M18" s="38">
        <f t="shared" si="4"/>
        <v>10</v>
      </c>
    </row>
    <row r="19" spans="2:14" ht="15.75" thickBot="1">
      <c r="B19" s="37"/>
      <c r="C19" s="41" t="s">
        <v>11</v>
      </c>
      <c r="D19" s="40">
        <v>1</v>
      </c>
      <c r="E19" s="39"/>
      <c r="F19" s="39">
        <v>1</v>
      </c>
      <c r="G19" s="39"/>
      <c r="H19" s="39"/>
      <c r="I19" s="39"/>
      <c r="J19" s="39">
        <v>1</v>
      </c>
      <c r="K19" s="38">
        <v>6</v>
      </c>
      <c r="L19" s="38">
        <v>3</v>
      </c>
      <c r="M19" s="38">
        <v>1</v>
      </c>
    </row>
    <row r="20" spans="2:14" ht="17.100000000000001" customHeight="1" thickTop="1" thickBot="1">
      <c r="B20" s="37"/>
      <c r="C20" s="36" t="s">
        <v>10</v>
      </c>
      <c r="D20" s="35">
        <f t="shared" ref="D20:M20" si="5">D18+D19</f>
        <v>10</v>
      </c>
      <c r="E20" s="34">
        <f t="shared" si="5"/>
        <v>9</v>
      </c>
      <c r="F20" s="34">
        <f t="shared" si="5"/>
        <v>12</v>
      </c>
      <c r="G20" s="34">
        <f t="shared" si="5"/>
        <v>19</v>
      </c>
      <c r="H20" s="34">
        <f t="shared" si="5"/>
        <v>6</v>
      </c>
      <c r="I20" s="34">
        <f t="shared" si="5"/>
        <v>5</v>
      </c>
      <c r="J20" s="34">
        <f t="shared" si="5"/>
        <v>15</v>
      </c>
      <c r="K20" s="33">
        <f t="shared" si="5"/>
        <v>30</v>
      </c>
      <c r="L20" s="33">
        <f t="shared" si="5"/>
        <v>17</v>
      </c>
      <c r="M20" s="33">
        <f t="shared" si="5"/>
        <v>11</v>
      </c>
    </row>
    <row r="21" spans="2:14">
      <c r="B21" s="10"/>
      <c r="C21" s="10" t="s">
        <v>15</v>
      </c>
      <c r="D21" s="48">
        <v>8</v>
      </c>
      <c r="E21" s="47">
        <v>2</v>
      </c>
      <c r="F21" s="47">
        <v>3</v>
      </c>
      <c r="G21" s="47">
        <v>7</v>
      </c>
      <c r="H21" s="47">
        <v>15</v>
      </c>
      <c r="I21" s="47">
        <v>5</v>
      </c>
      <c r="J21" s="47">
        <f>1+2</f>
        <v>3</v>
      </c>
      <c r="K21" s="46">
        <f>6</f>
        <v>6</v>
      </c>
      <c r="L21" s="46">
        <v>17</v>
      </c>
      <c r="M21" s="46">
        <v>19</v>
      </c>
    </row>
    <row r="22" spans="2:14">
      <c r="B22" s="37"/>
      <c r="C22" s="7" t="s">
        <v>14</v>
      </c>
      <c r="D22" s="45">
        <v>3</v>
      </c>
      <c r="E22" s="44">
        <v>2</v>
      </c>
      <c r="F22" s="44">
        <v>2</v>
      </c>
      <c r="G22" s="44">
        <v>4</v>
      </c>
      <c r="H22" s="44">
        <v>3</v>
      </c>
      <c r="I22" s="44">
        <v>2</v>
      </c>
      <c r="J22" s="44">
        <v>1</v>
      </c>
      <c r="K22" s="43">
        <v>6</v>
      </c>
      <c r="L22" s="43">
        <v>6</v>
      </c>
      <c r="M22" s="43">
        <v>2</v>
      </c>
    </row>
    <row r="23" spans="2:14">
      <c r="B23" s="37" t="s">
        <v>16</v>
      </c>
      <c r="C23" s="42" t="s">
        <v>12</v>
      </c>
      <c r="D23" s="40">
        <f t="shared" ref="D23:M23" si="6">D21+D22</f>
        <v>11</v>
      </c>
      <c r="E23" s="39">
        <f t="shared" si="6"/>
        <v>4</v>
      </c>
      <c r="F23" s="39">
        <f t="shared" si="6"/>
        <v>5</v>
      </c>
      <c r="G23" s="39">
        <f t="shared" si="6"/>
        <v>11</v>
      </c>
      <c r="H23" s="39">
        <f t="shared" si="6"/>
        <v>18</v>
      </c>
      <c r="I23" s="39">
        <f t="shared" si="6"/>
        <v>7</v>
      </c>
      <c r="J23" s="39">
        <f t="shared" si="6"/>
        <v>4</v>
      </c>
      <c r="K23" s="38">
        <f t="shared" si="6"/>
        <v>12</v>
      </c>
      <c r="L23" s="38">
        <f t="shared" si="6"/>
        <v>23</v>
      </c>
      <c r="M23" s="38">
        <f t="shared" si="6"/>
        <v>21</v>
      </c>
    </row>
    <row r="24" spans="2:14" ht="15.75" thickBot="1">
      <c r="B24" s="37"/>
      <c r="C24" s="41" t="s">
        <v>11</v>
      </c>
      <c r="D24" s="40">
        <v>0</v>
      </c>
      <c r="E24" s="39"/>
      <c r="F24" s="39"/>
      <c r="G24" s="39"/>
      <c r="H24" s="39"/>
      <c r="I24" s="39">
        <v>1</v>
      </c>
      <c r="J24" s="39">
        <v>1</v>
      </c>
      <c r="K24" s="38">
        <v>1</v>
      </c>
      <c r="L24" s="38">
        <v>2</v>
      </c>
      <c r="M24" s="38">
        <v>2</v>
      </c>
    </row>
    <row r="25" spans="2:14" ht="17.100000000000001" customHeight="1" thickTop="1" thickBot="1">
      <c r="B25" s="37"/>
      <c r="C25" s="36" t="s">
        <v>10</v>
      </c>
      <c r="D25" s="35">
        <f t="shared" ref="D25:M25" si="7">D23+D24</f>
        <v>11</v>
      </c>
      <c r="E25" s="34">
        <f t="shared" si="7"/>
        <v>4</v>
      </c>
      <c r="F25" s="34">
        <f t="shared" si="7"/>
        <v>5</v>
      </c>
      <c r="G25" s="34">
        <f t="shared" si="7"/>
        <v>11</v>
      </c>
      <c r="H25" s="34">
        <f t="shared" si="7"/>
        <v>18</v>
      </c>
      <c r="I25" s="34">
        <f t="shared" si="7"/>
        <v>8</v>
      </c>
      <c r="J25" s="34">
        <f t="shared" si="7"/>
        <v>5</v>
      </c>
      <c r="K25" s="33">
        <f t="shared" si="7"/>
        <v>13</v>
      </c>
      <c r="L25" s="33">
        <f t="shared" si="7"/>
        <v>25</v>
      </c>
      <c r="M25" s="33">
        <f t="shared" si="7"/>
        <v>23</v>
      </c>
    </row>
    <row r="26" spans="2:14" ht="21" customHeight="1" thickTop="1">
      <c r="B26" s="32"/>
      <c r="C26" s="32" t="s">
        <v>15</v>
      </c>
      <c r="D26" s="31">
        <f t="shared" ref="D26:M26" si="8">SUM(D6,D11,D16,D21)</f>
        <v>30</v>
      </c>
      <c r="E26" s="30">
        <f t="shared" si="8"/>
        <v>40</v>
      </c>
      <c r="F26" s="30">
        <f t="shared" si="8"/>
        <v>33</v>
      </c>
      <c r="G26" s="30">
        <f t="shared" si="8"/>
        <v>38</v>
      </c>
      <c r="H26" s="30">
        <f t="shared" si="8"/>
        <v>41</v>
      </c>
      <c r="I26" s="30">
        <f t="shared" si="8"/>
        <v>42</v>
      </c>
      <c r="J26" s="30">
        <f t="shared" si="8"/>
        <v>57</v>
      </c>
      <c r="K26" s="30">
        <f t="shared" si="8"/>
        <v>53</v>
      </c>
      <c r="L26" s="30">
        <f t="shared" si="8"/>
        <v>60</v>
      </c>
      <c r="M26" s="30">
        <f t="shared" si="8"/>
        <v>62</v>
      </c>
    </row>
    <row r="27" spans="2:14" ht="21" customHeight="1">
      <c r="B27" s="26"/>
      <c r="C27" s="26" t="s">
        <v>14</v>
      </c>
      <c r="D27" s="29">
        <f t="shared" ref="D27:M27" si="9">SUM(D7,D12,D17,D22)</f>
        <v>10</v>
      </c>
      <c r="E27" s="28">
        <f t="shared" si="9"/>
        <v>11</v>
      </c>
      <c r="F27" s="28">
        <f t="shared" si="9"/>
        <v>12</v>
      </c>
      <c r="G27" s="28">
        <f t="shared" si="9"/>
        <v>10</v>
      </c>
      <c r="H27" s="28">
        <f t="shared" si="9"/>
        <v>6</v>
      </c>
      <c r="I27" s="28">
        <f t="shared" si="9"/>
        <v>9</v>
      </c>
      <c r="J27" s="28">
        <f t="shared" si="9"/>
        <v>7</v>
      </c>
      <c r="K27" s="28">
        <f t="shared" si="9"/>
        <v>11</v>
      </c>
      <c r="L27" s="28">
        <f t="shared" si="9"/>
        <v>10</v>
      </c>
      <c r="M27" s="28">
        <f t="shared" si="9"/>
        <v>8</v>
      </c>
    </row>
    <row r="28" spans="2:14" ht="21" customHeight="1">
      <c r="B28" s="22" t="s">
        <v>13</v>
      </c>
      <c r="C28" s="27" t="s">
        <v>12</v>
      </c>
      <c r="D28" s="24">
        <f t="shared" ref="D28:M28" si="10">D26+D27</f>
        <v>40</v>
      </c>
      <c r="E28" s="23">
        <f t="shared" si="10"/>
        <v>51</v>
      </c>
      <c r="F28" s="23">
        <f t="shared" si="10"/>
        <v>45</v>
      </c>
      <c r="G28" s="23">
        <f t="shared" si="10"/>
        <v>48</v>
      </c>
      <c r="H28" s="23">
        <f t="shared" si="10"/>
        <v>47</v>
      </c>
      <c r="I28" s="23">
        <f t="shared" si="10"/>
        <v>51</v>
      </c>
      <c r="J28" s="23">
        <f t="shared" si="10"/>
        <v>64</v>
      </c>
      <c r="K28" s="23">
        <f t="shared" si="10"/>
        <v>64</v>
      </c>
      <c r="L28" s="23">
        <f t="shared" si="10"/>
        <v>70</v>
      </c>
      <c r="M28" s="23">
        <f t="shared" si="10"/>
        <v>70</v>
      </c>
    </row>
    <row r="29" spans="2:14" ht="21" customHeight="1" thickBot="1">
      <c r="B29" s="26"/>
      <c r="C29" s="25" t="s">
        <v>11</v>
      </c>
      <c r="D29" s="24">
        <f>SUM(D9,D14,D19,D24)</f>
        <v>1</v>
      </c>
      <c r="E29" s="23">
        <v>0</v>
      </c>
      <c r="F29" s="23">
        <f>SUM(F9,F14,F19,F24)</f>
        <v>2</v>
      </c>
      <c r="G29" s="23">
        <v>0</v>
      </c>
      <c r="H29" s="23">
        <f t="shared" ref="H29:M29" si="11">SUM(H9,H14,H19,H24)</f>
        <v>1</v>
      </c>
      <c r="I29" s="23">
        <f t="shared" si="11"/>
        <v>2</v>
      </c>
      <c r="J29" s="23">
        <f t="shared" si="11"/>
        <v>6</v>
      </c>
      <c r="K29" s="23">
        <f t="shared" si="11"/>
        <v>8</v>
      </c>
      <c r="L29" s="23">
        <f t="shared" si="11"/>
        <v>6</v>
      </c>
      <c r="M29" s="23">
        <f t="shared" si="11"/>
        <v>3</v>
      </c>
    </row>
    <row r="30" spans="2:14" ht="21" customHeight="1" thickTop="1" thickBot="1">
      <c r="B30" s="22"/>
      <c r="C30" s="21" t="s">
        <v>10</v>
      </c>
      <c r="D30" s="20">
        <f t="shared" ref="D30:M30" si="12">D28+D29</f>
        <v>41</v>
      </c>
      <c r="E30" s="19">
        <f t="shared" si="12"/>
        <v>51</v>
      </c>
      <c r="F30" s="19">
        <f t="shared" si="12"/>
        <v>47</v>
      </c>
      <c r="G30" s="19">
        <f t="shared" si="12"/>
        <v>48</v>
      </c>
      <c r="H30" s="19">
        <f t="shared" si="12"/>
        <v>48</v>
      </c>
      <c r="I30" s="19">
        <f t="shared" si="12"/>
        <v>53</v>
      </c>
      <c r="J30" s="19">
        <f t="shared" si="12"/>
        <v>70</v>
      </c>
      <c r="K30" s="19">
        <f t="shared" si="12"/>
        <v>72</v>
      </c>
      <c r="L30" s="19">
        <f t="shared" si="12"/>
        <v>76</v>
      </c>
      <c r="M30" s="19">
        <f t="shared" si="12"/>
        <v>73</v>
      </c>
    </row>
    <row r="31" spans="2:14" ht="16.5" thickTop="1">
      <c r="B31" s="17" t="s">
        <v>9</v>
      </c>
      <c r="C31" s="18"/>
      <c r="D31" s="17">
        <v>35</v>
      </c>
      <c r="E31" s="16">
        <v>43</v>
      </c>
      <c r="F31" s="16">
        <v>38</v>
      </c>
      <c r="G31" s="16">
        <v>40</v>
      </c>
      <c r="H31" s="16">
        <v>40</v>
      </c>
      <c r="I31" s="16">
        <v>46</v>
      </c>
      <c r="J31" s="16">
        <v>61</v>
      </c>
      <c r="K31" s="16">
        <v>63</v>
      </c>
      <c r="L31" s="16">
        <v>65</v>
      </c>
      <c r="M31" s="15">
        <v>61</v>
      </c>
      <c r="N31" s="4">
        <f>M31/M30</f>
        <v>0.83561643835616439</v>
      </c>
    </row>
    <row r="32" spans="2:14" ht="16.5" thickBot="1">
      <c r="B32" s="7" t="s">
        <v>8</v>
      </c>
      <c r="D32" s="7">
        <v>6</v>
      </c>
      <c r="E32" s="14">
        <v>8</v>
      </c>
      <c r="F32" s="14">
        <v>9</v>
      </c>
      <c r="G32" s="14">
        <v>8</v>
      </c>
      <c r="H32" s="14">
        <v>8</v>
      </c>
      <c r="I32" s="14">
        <v>7</v>
      </c>
      <c r="J32" s="14">
        <v>9</v>
      </c>
      <c r="K32" s="14">
        <v>9</v>
      </c>
      <c r="L32" s="14">
        <v>11</v>
      </c>
      <c r="M32" s="13">
        <v>12</v>
      </c>
      <c r="N32" s="12">
        <f>M32/M30</f>
        <v>0.16438356164383561</v>
      </c>
    </row>
    <row r="33" spans="2:14" ht="15.75">
      <c r="B33" s="10" t="s">
        <v>7</v>
      </c>
      <c r="C33" s="11"/>
      <c r="D33" s="10">
        <v>36</v>
      </c>
      <c r="E33" s="9">
        <v>42</v>
      </c>
      <c r="F33" s="9">
        <v>41</v>
      </c>
      <c r="G33" s="9">
        <v>46</v>
      </c>
      <c r="H33" s="9">
        <v>43</v>
      </c>
      <c r="I33" s="9">
        <v>45</v>
      </c>
      <c r="J33" s="9">
        <v>66</v>
      </c>
      <c r="K33" s="9">
        <v>60</v>
      </c>
      <c r="L33" s="9">
        <v>61</v>
      </c>
      <c r="M33" s="8">
        <v>58</v>
      </c>
      <c r="N33" s="4">
        <f>M33/M30</f>
        <v>0.79452054794520544</v>
      </c>
    </row>
    <row r="34" spans="2:14" ht="15.75">
      <c r="B34" s="7" t="s">
        <v>6</v>
      </c>
      <c r="D34" s="7">
        <v>5</v>
      </c>
      <c r="E34" s="6">
        <v>9</v>
      </c>
      <c r="F34" s="6">
        <v>6</v>
      </c>
      <c r="G34" s="6">
        <v>2</v>
      </c>
      <c r="H34" s="6">
        <v>5</v>
      </c>
      <c r="I34" s="6">
        <v>8</v>
      </c>
      <c r="J34" s="6">
        <v>4</v>
      </c>
      <c r="K34" s="6">
        <v>12</v>
      </c>
      <c r="L34" s="6">
        <v>15</v>
      </c>
      <c r="M34" s="5">
        <v>15</v>
      </c>
      <c r="N34" s="4">
        <f>M34/M30</f>
        <v>0.20547945205479451</v>
      </c>
    </row>
    <row r="35" spans="2:14">
      <c r="B35" s="3"/>
      <c r="C35" s="3"/>
      <c r="D35" s="3"/>
    </row>
    <row r="36" spans="2:14">
      <c r="B36" s="2"/>
      <c r="C36" s="2"/>
    </row>
    <row r="54" spans="2:2" hidden="1">
      <c r="B54" s="1" t="s">
        <v>5</v>
      </c>
    </row>
    <row r="55" spans="2:2" hidden="1">
      <c r="B55" s="1" t="s">
        <v>4</v>
      </c>
    </row>
    <row r="56" spans="2:2" hidden="1">
      <c r="B56" s="1" t="s">
        <v>3</v>
      </c>
    </row>
    <row r="57" spans="2:2" hidden="1">
      <c r="B57" s="1" t="s">
        <v>2</v>
      </c>
    </row>
    <row r="58" spans="2:2" hidden="1">
      <c r="B58" s="1" t="s">
        <v>1</v>
      </c>
    </row>
    <row r="59" spans="2:2" hidden="1">
      <c r="B59" s="1" t="s">
        <v>0</v>
      </c>
    </row>
  </sheetData>
  <mergeCells count="6">
    <mergeCell ref="B1:M1"/>
    <mergeCell ref="D4:M4"/>
    <mergeCell ref="B4:B5"/>
    <mergeCell ref="C4:C5"/>
    <mergeCell ref="B3:M3"/>
    <mergeCell ref="B2:M2"/>
  </mergeCells>
  <printOptions horizontalCentered="1"/>
  <pageMargins left="0.51181102362204722" right="0.51181102362204722" top="0.51181102362204722" bottom="0.51181102362204722" header="0.31496062992125984" footer="0.31496062992125984"/>
  <pageSetup scale="74" orientation="portrait" r:id="rId1"/>
  <headerFooter alignWithMargins="0">
    <oddFooter>&amp;L&amp;"Lucida Sans Unicode,Regular"&amp;10Institutional Analysis and Planning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M59"/>
  <sheetViews>
    <sheetView tabSelected="1" workbookViewId="0">
      <selection activeCell="G29" sqref="G29"/>
    </sheetView>
  </sheetViews>
  <sheetFormatPr defaultColWidth="9.6640625" defaultRowHeight="15"/>
  <cols>
    <col min="1" max="1" width="6.21875" style="1" customWidth="1"/>
    <col min="2" max="2" width="9.6640625" style="1" customWidth="1"/>
    <col min="3" max="3" width="14.6640625" style="1" customWidth="1"/>
    <col min="4" max="7" width="7.5546875" style="1" customWidth="1"/>
    <col min="8" max="12" width="7.5546875" style="1" bestFit="1" customWidth="1"/>
    <col min="13" max="13" width="6.88671875" style="1" bestFit="1" customWidth="1"/>
    <col min="14" max="16384" width="9.6640625" style="1"/>
  </cols>
  <sheetData>
    <row r="1" spans="2:12" s="55" customFormat="1" ht="18">
      <c r="B1" s="67" t="s">
        <v>33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2:12" s="54" customFormat="1" ht="24">
      <c r="B2" s="74" t="s">
        <v>43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2" s="53" customFormat="1" ht="17.25">
      <c r="B3" s="73" t="s">
        <v>44</v>
      </c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2:12" s="51" customFormat="1" ht="15.75">
      <c r="B4" s="71" t="s">
        <v>32</v>
      </c>
      <c r="C4" s="71" t="s">
        <v>31</v>
      </c>
      <c r="D4" s="69"/>
      <c r="E4" s="69"/>
      <c r="F4" s="69"/>
      <c r="G4" s="69"/>
      <c r="H4" s="69"/>
      <c r="I4" s="69"/>
      <c r="J4" s="69"/>
      <c r="K4" s="69"/>
      <c r="L4" s="70"/>
    </row>
    <row r="5" spans="2:12" s="51" customFormat="1" ht="15.75">
      <c r="B5" s="72"/>
      <c r="C5" s="72"/>
      <c r="D5" s="52" t="s">
        <v>45</v>
      </c>
      <c r="E5" s="52" t="s">
        <v>46</v>
      </c>
      <c r="F5" s="52" t="s">
        <v>47</v>
      </c>
      <c r="G5" s="52" t="s">
        <v>25</v>
      </c>
      <c r="H5" s="52" t="s">
        <v>24</v>
      </c>
      <c r="I5" s="52" t="s">
        <v>23</v>
      </c>
      <c r="J5" s="52" t="s">
        <v>22</v>
      </c>
      <c r="K5" s="52" t="s">
        <v>21</v>
      </c>
      <c r="L5" s="52" t="s">
        <v>20</v>
      </c>
    </row>
    <row r="6" spans="2:12" ht="15" customHeight="1">
      <c r="B6" s="7"/>
      <c r="C6" s="7" t="s">
        <v>15</v>
      </c>
      <c r="D6" s="49">
        <v>6</v>
      </c>
      <c r="E6" s="49"/>
      <c r="F6" s="49">
        <v>2</v>
      </c>
      <c r="G6" s="49">
        <v>6</v>
      </c>
      <c r="H6" s="49">
        <v>7</v>
      </c>
      <c r="I6" s="49">
        <v>3</v>
      </c>
      <c r="J6" s="49">
        <v>2</v>
      </c>
      <c r="K6" s="49">
        <v>4</v>
      </c>
      <c r="L6" s="49">
        <v>7</v>
      </c>
    </row>
    <row r="7" spans="2:12">
      <c r="B7" s="37"/>
      <c r="C7" s="7" t="s">
        <v>14</v>
      </c>
      <c r="D7" s="44"/>
      <c r="E7" s="44"/>
      <c r="F7" s="44"/>
      <c r="G7" s="44"/>
      <c r="H7" s="44"/>
      <c r="I7" s="44"/>
      <c r="J7" s="44"/>
      <c r="K7" s="44"/>
      <c r="L7" s="44"/>
    </row>
    <row r="8" spans="2:12">
      <c r="B8" s="37" t="s">
        <v>19</v>
      </c>
      <c r="C8" s="42" t="s">
        <v>12</v>
      </c>
      <c r="D8" s="39">
        <v>6</v>
      </c>
      <c r="E8" s="39"/>
      <c r="F8" s="39">
        <v>2</v>
      </c>
      <c r="G8" s="39">
        <f t="shared" ref="G8:L8" si="0">G6+G7</f>
        <v>6</v>
      </c>
      <c r="H8" s="39">
        <f t="shared" si="0"/>
        <v>7</v>
      </c>
      <c r="I8" s="39">
        <f t="shared" si="0"/>
        <v>3</v>
      </c>
      <c r="J8" s="39">
        <f t="shared" si="0"/>
        <v>2</v>
      </c>
      <c r="K8" s="39">
        <f t="shared" si="0"/>
        <v>4</v>
      </c>
      <c r="L8" s="39">
        <f t="shared" si="0"/>
        <v>7</v>
      </c>
    </row>
    <row r="9" spans="2:12" ht="15.75" thickBot="1">
      <c r="B9" s="37"/>
      <c r="C9" s="41" t="s">
        <v>11</v>
      </c>
      <c r="D9" s="39"/>
      <c r="E9" s="39"/>
      <c r="F9" s="39"/>
      <c r="G9" s="39"/>
      <c r="H9" s="39"/>
      <c r="I9" s="39"/>
      <c r="J9" s="39"/>
      <c r="K9" s="39"/>
      <c r="L9" s="39"/>
    </row>
    <row r="10" spans="2:12" ht="16.5" thickTop="1" thickBot="1">
      <c r="B10" s="37"/>
      <c r="C10" s="36" t="s">
        <v>10</v>
      </c>
      <c r="D10" s="34">
        <v>6</v>
      </c>
      <c r="E10" s="34"/>
      <c r="F10" s="34">
        <v>2</v>
      </c>
      <c r="G10" s="34">
        <f t="shared" ref="G10:L10" si="1">G8+G9</f>
        <v>6</v>
      </c>
      <c r="H10" s="34">
        <f t="shared" si="1"/>
        <v>7</v>
      </c>
      <c r="I10" s="34">
        <f t="shared" si="1"/>
        <v>3</v>
      </c>
      <c r="J10" s="34">
        <f t="shared" si="1"/>
        <v>2</v>
      </c>
      <c r="K10" s="34">
        <f t="shared" si="1"/>
        <v>4</v>
      </c>
      <c r="L10" s="34">
        <f t="shared" si="1"/>
        <v>7</v>
      </c>
    </row>
    <row r="11" spans="2:12">
      <c r="B11" s="10"/>
      <c r="C11" s="10" t="s">
        <v>15</v>
      </c>
      <c r="D11" s="47">
        <v>2</v>
      </c>
      <c r="E11" s="47">
        <v>3</v>
      </c>
      <c r="F11" s="47"/>
      <c r="G11" s="47">
        <v>1</v>
      </c>
      <c r="H11" s="47">
        <v>1</v>
      </c>
      <c r="I11" s="47">
        <v>3</v>
      </c>
      <c r="J11" s="47">
        <v>2</v>
      </c>
      <c r="K11" s="47">
        <v>1</v>
      </c>
      <c r="L11" s="47">
        <v>2</v>
      </c>
    </row>
    <row r="12" spans="2:12">
      <c r="B12" s="37"/>
      <c r="C12" s="7" t="s">
        <v>14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2:12">
      <c r="B13" s="37" t="s">
        <v>18</v>
      </c>
      <c r="C13" s="42" t="s">
        <v>12</v>
      </c>
      <c r="D13" s="39">
        <v>2</v>
      </c>
      <c r="E13" s="39">
        <v>3</v>
      </c>
      <c r="F13" s="39"/>
      <c r="G13" s="39">
        <f t="shared" ref="G13:L13" si="2">G11+G12</f>
        <v>1</v>
      </c>
      <c r="H13" s="39">
        <f t="shared" si="2"/>
        <v>1</v>
      </c>
      <c r="I13" s="39">
        <f t="shared" si="2"/>
        <v>3</v>
      </c>
      <c r="J13" s="39">
        <f t="shared" si="2"/>
        <v>2</v>
      </c>
      <c r="K13" s="39">
        <f t="shared" si="2"/>
        <v>1</v>
      </c>
      <c r="L13" s="39">
        <f t="shared" si="2"/>
        <v>2</v>
      </c>
    </row>
    <row r="14" spans="2:12" ht="15.75" thickBot="1">
      <c r="B14" s="37"/>
      <c r="C14" s="41" t="s">
        <v>11</v>
      </c>
      <c r="D14" s="39"/>
      <c r="E14" s="39"/>
      <c r="F14" s="39"/>
      <c r="G14" s="39"/>
      <c r="H14" s="39"/>
      <c r="I14" s="39"/>
      <c r="J14" s="39"/>
      <c r="K14" s="39"/>
      <c r="L14" s="39"/>
    </row>
    <row r="15" spans="2:12" ht="16.5" thickTop="1" thickBot="1">
      <c r="B15" s="37"/>
      <c r="C15" s="36" t="s">
        <v>10</v>
      </c>
      <c r="D15" s="34">
        <v>2</v>
      </c>
      <c r="E15" s="34">
        <v>3</v>
      </c>
      <c r="F15" s="34"/>
      <c r="G15" s="34">
        <f t="shared" ref="G15:L15" si="3">G13+G14</f>
        <v>1</v>
      </c>
      <c r="H15" s="34">
        <f t="shared" si="3"/>
        <v>1</v>
      </c>
      <c r="I15" s="34">
        <f t="shared" si="3"/>
        <v>3</v>
      </c>
      <c r="J15" s="34">
        <f t="shared" si="3"/>
        <v>2</v>
      </c>
      <c r="K15" s="34">
        <f t="shared" si="3"/>
        <v>1</v>
      </c>
      <c r="L15" s="34">
        <f t="shared" si="3"/>
        <v>2</v>
      </c>
    </row>
    <row r="16" spans="2:12">
      <c r="B16" s="10"/>
      <c r="C16" s="10" t="s">
        <v>15</v>
      </c>
      <c r="D16" s="47"/>
      <c r="E16" s="47">
        <v>2</v>
      </c>
      <c r="F16" s="47">
        <v>3</v>
      </c>
      <c r="G16" s="47">
        <v>1</v>
      </c>
      <c r="H16" s="47">
        <v>1</v>
      </c>
      <c r="I16" s="47">
        <v>1</v>
      </c>
      <c r="J16" s="47">
        <v>3</v>
      </c>
      <c r="K16" s="47">
        <v>2</v>
      </c>
      <c r="L16" s="47">
        <v>2</v>
      </c>
    </row>
    <row r="17" spans="2:13">
      <c r="B17" s="37"/>
      <c r="C17" s="7" t="s">
        <v>14</v>
      </c>
      <c r="D17" s="44"/>
      <c r="E17" s="44"/>
      <c r="F17" s="44"/>
      <c r="G17" s="44"/>
      <c r="H17" s="44"/>
      <c r="I17" s="44"/>
      <c r="J17" s="44"/>
      <c r="K17" s="44"/>
      <c r="L17" s="44"/>
    </row>
    <row r="18" spans="2:13">
      <c r="B18" s="37" t="s">
        <v>17</v>
      </c>
      <c r="C18" s="42" t="s">
        <v>12</v>
      </c>
      <c r="D18" s="39"/>
      <c r="E18" s="39">
        <v>2</v>
      </c>
      <c r="F18" s="39">
        <v>3</v>
      </c>
      <c r="G18" s="39">
        <f t="shared" ref="G18:L18" si="4">G16+G17</f>
        <v>1</v>
      </c>
      <c r="H18" s="39">
        <f t="shared" si="4"/>
        <v>1</v>
      </c>
      <c r="I18" s="39">
        <f t="shared" si="4"/>
        <v>1</v>
      </c>
      <c r="J18" s="39">
        <f t="shared" si="4"/>
        <v>3</v>
      </c>
      <c r="K18" s="39">
        <f t="shared" si="4"/>
        <v>2</v>
      </c>
      <c r="L18" s="39">
        <f t="shared" si="4"/>
        <v>2</v>
      </c>
    </row>
    <row r="19" spans="2:13" ht="15.75" thickBot="1">
      <c r="B19" s="37"/>
      <c r="C19" s="41" t="s">
        <v>11</v>
      </c>
      <c r="D19" s="39"/>
      <c r="E19" s="39"/>
      <c r="F19" s="39"/>
      <c r="G19" s="39"/>
      <c r="H19" s="39"/>
      <c r="I19" s="39"/>
      <c r="J19" s="39"/>
      <c r="K19" s="39"/>
      <c r="L19" s="39"/>
    </row>
    <row r="20" spans="2:13" ht="17.100000000000001" customHeight="1" thickTop="1" thickBot="1">
      <c r="B20" s="37"/>
      <c r="C20" s="36" t="s">
        <v>10</v>
      </c>
      <c r="D20" s="34"/>
      <c r="E20" s="34">
        <v>2</v>
      </c>
      <c r="F20" s="34">
        <v>3</v>
      </c>
      <c r="G20" s="34">
        <f t="shared" ref="G20:L20" si="5">G18+G19</f>
        <v>1</v>
      </c>
      <c r="H20" s="34">
        <f t="shared" si="5"/>
        <v>1</v>
      </c>
      <c r="I20" s="34">
        <f t="shared" si="5"/>
        <v>1</v>
      </c>
      <c r="J20" s="34">
        <f t="shared" si="5"/>
        <v>3</v>
      </c>
      <c r="K20" s="34">
        <f t="shared" si="5"/>
        <v>2</v>
      </c>
      <c r="L20" s="34">
        <f t="shared" si="5"/>
        <v>2</v>
      </c>
    </row>
    <row r="21" spans="2:13">
      <c r="B21" s="10"/>
      <c r="C21" s="10" t="s">
        <v>15</v>
      </c>
      <c r="D21" s="47"/>
      <c r="E21" s="47"/>
      <c r="F21" s="47">
        <v>1</v>
      </c>
      <c r="G21" s="47">
        <v>1</v>
      </c>
      <c r="H21" s="47"/>
      <c r="I21" s="47"/>
      <c r="J21" s="47">
        <v>1</v>
      </c>
      <c r="K21" s="47">
        <v>2</v>
      </c>
      <c r="L21" s="47">
        <v>2</v>
      </c>
    </row>
    <row r="22" spans="2:13">
      <c r="B22" s="37"/>
      <c r="C22" s="7" t="s">
        <v>14</v>
      </c>
      <c r="D22" s="44"/>
      <c r="E22" s="44"/>
      <c r="F22" s="44"/>
      <c r="G22" s="44"/>
      <c r="H22" s="44"/>
      <c r="I22" s="44"/>
      <c r="J22" s="44"/>
      <c r="K22" s="44"/>
      <c r="L22" s="44"/>
    </row>
    <row r="23" spans="2:13">
      <c r="B23" s="37" t="s">
        <v>16</v>
      </c>
      <c r="C23" s="42" t="s">
        <v>12</v>
      </c>
      <c r="D23" s="39"/>
      <c r="E23" s="39"/>
      <c r="F23" s="39">
        <v>1</v>
      </c>
      <c r="G23" s="39">
        <f>G21+G22</f>
        <v>1</v>
      </c>
      <c r="H23" s="39"/>
      <c r="I23" s="39"/>
      <c r="J23" s="39">
        <f>J21+J22</f>
        <v>1</v>
      </c>
      <c r="K23" s="39">
        <f>K21+K22</f>
        <v>2</v>
      </c>
      <c r="L23" s="39">
        <f>L21+L22</f>
        <v>2</v>
      </c>
    </row>
    <row r="24" spans="2:13" ht="15.75" thickBot="1">
      <c r="B24" s="37"/>
      <c r="C24" s="41" t="s">
        <v>11</v>
      </c>
      <c r="D24" s="39"/>
      <c r="E24" s="39"/>
      <c r="F24" s="39"/>
      <c r="G24" s="39"/>
      <c r="H24" s="39"/>
      <c r="I24" s="39"/>
      <c r="J24" s="39"/>
      <c r="K24" s="39"/>
      <c r="L24" s="39"/>
    </row>
    <row r="25" spans="2:13" ht="17.100000000000001" customHeight="1" thickTop="1" thickBot="1">
      <c r="B25" s="37"/>
      <c r="C25" s="36" t="s">
        <v>10</v>
      </c>
      <c r="D25" s="34"/>
      <c r="E25" s="34"/>
      <c r="F25" s="34">
        <v>1</v>
      </c>
      <c r="G25" s="34">
        <f>G23+G24</f>
        <v>1</v>
      </c>
      <c r="H25" s="34"/>
      <c r="I25" s="34"/>
      <c r="J25" s="34">
        <f>J23+J24</f>
        <v>1</v>
      </c>
      <c r="K25" s="34">
        <f>K23+K24</f>
        <v>2</v>
      </c>
      <c r="L25" s="34">
        <f>L23+L24</f>
        <v>2</v>
      </c>
    </row>
    <row r="26" spans="2:13" ht="21" customHeight="1" thickTop="1">
      <c r="B26" s="32"/>
      <c r="C26" s="32" t="s">
        <v>15</v>
      </c>
      <c r="D26" s="30">
        <f t="shared" ref="D26:K26" si="6">SUM(D6,D11,D16,D21)</f>
        <v>8</v>
      </c>
      <c r="E26" s="30">
        <f t="shared" si="6"/>
        <v>5</v>
      </c>
      <c r="F26" s="30">
        <f t="shared" si="6"/>
        <v>6</v>
      </c>
      <c r="G26" s="30">
        <f t="shared" si="6"/>
        <v>9</v>
      </c>
      <c r="H26" s="30">
        <f t="shared" si="6"/>
        <v>9</v>
      </c>
      <c r="I26" s="30">
        <f t="shared" si="6"/>
        <v>7</v>
      </c>
      <c r="J26" s="30">
        <f>SUM(J6,J11,J16,J21)</f>
        <v>8</v>
      </c>
      <c r="K26" s="30">
        <f t="shared" si="6"/>
        <v>9</v>
      </c>
      <c r="L26" s="30">
        <f>SUM(L6,L11,L16,L21)</f>
        <v>13</v>
      </c>
    </row>
    <row r="27" spans="2:13" ht="21" customHeight="1">
      <c r="B27" s="26"/>
      <c r="C27" s="26" t="s">
        <v>14</v>
      </c>
      <c r="D27" s="28"/>
      <c r="E27" s="28"/>
      <c r="F27" s="28"/>
      <c r="G27" s="28"/>
      <c r="H27" s="28"/>
      <c r="I27" s="28"/>
      <c r="J27" s="28"/>
      <c r="K27" s="28"/>
      <c r="L27" s="28"/>
    </row>
    <row r="28" spans="2:13" ht="21" customHeight="1">
      <c r="B28" s="22" t="s">
        <v>13</v>
      </c>
      <c r="C28" s="27" t="s">
        <v>12</v>
      </c>
      <c r="D28" s="23">
        <f t="shared" ref="D28:K28" si="7">SUM(D8,D13,D23,D18)</f>
        <v>8</v>
      </c>
      <c r="E28" s="23">
        <f t="shared" si="7"/>
        <v>5</v>
      </c>
      <c r="F28" s="23">
        <f t="shared" si="7"/>
        <v>6</v>
      </c>
      <c r="G28" s="23">
        <f t="shared" si="7"/>
        <v>9</v>
      </c>
      <c r="H28" s="23">
        <f t="shared" si="7"/>
        <v>9</v>
      </c>
      <c r="I28" s="23">
        <f t="shared" si="7"/>
        <v>7</v>
      </c>
      <c r="J28" s="23">
        <f t="shared" si="7"/>
        <v>8</v>
      </c>
      <c r="K28" s="23">
        <f t="shared" si="7"/>
        <v>9</v>
      </c>
      <c r="L28" s="23">
        <f>SUM(L8,L13,L23,L18)</f>
        <v>13</v>
      </c>
    </row>
    <row r="29" spans="2:13" ht="21" customHeight="1" thickBot="1">
      <c r="B29" s="26"/>
      <c r="C29" s="25" t="s">
        <v>11</v>
      </c>
      <c r="D29" s="23"/>
      <c r="E29" s="23"/>
      <c r="F29" s="23"/>
      <c r="G29" s="23"/>
      <c r="H29" s="23"/>
      <c r="I29" s="23"/>
      <c r="J29" s="23"/>
      <c r="K29" s="23"/>
      <c r="L29" s="23"/>
    </row>
    <row r="30" spans="2:13" ht="21" customHeight="1" thickTop="1" thickBot="1">
      <c r="B30" s="22"/>
      <c r="C30" s="21" t="s">
        <v>10</v>
      </c>
      <c r="D30" s="19">
        <f t="shared" ref="D30:K30" si="8">SUM(D10,D15,D20,D25)</f>
        <v>8</v>
      </c>
      <c r="E30" s="19">
        <f t="shared" si="8"/>
        <v>5</v>
      </c>
      <c r="F30" s="19">
        <f t="shared" si="8"/>
        <v>6</v>
      </c>
      <c r="G30" s="19">
        <f t="shared" si="8"/>
        <v>9</v>
      </c>
      <c r="H30" s="19">
        <f t="shared" si="8"/>
        <v>9</v>
      </c>
      <c r="I30" s="19">
        <f t="shared" si="8"/>
        <v>7</v>
      </c>
      <c r="J30" s="19">
        <f t="shared" si="8"/>
        <v>8</v>
      </c>
      <c r="K30" s="19">
        <f t="shared" si="8"/>
        <v>9</v>
      </c>
      <c r="L30" s="19">
        <f>SUM(L10,L15,L20,L25)</f>
        <v>13</v>
      </c>
    </row>
    <row r="31" spans="2:13" ht="16.5" thickTop="1">
      <c r="B31" s="17" t="s">
        <v>9</v>
      </c>
      <c r="C31" s="18"/>
      <c r="D31" s="16">
        <v>8</v>
      </c>
      <c r="E31" s="16">
        <v>5</v>
      </c>
      <c r="F31" s="16">
        <v>5</v>
      </c>
      <c r="G31" s="16">
        <v>8</v>
      </c>
      <c r="H31" s="16">
        <v>8</v>
      </c>
      <c r="I31" s="16">
        <v>6</v>
      </c>
      <c r="J31" s="16">
        <v>6</v>
      </c>
      <c r="K31" s="16">
        <v>7</v>
      </c>
      <c r="L31" s="15">
        <v>12</v>
      </c>
      <c r="M31" s="4">
        <f>L31/L30</f>
        <v>0.92307692307692313</v>
      </c>
    </row>
    <row r="32" spans="2:13" ht="16.5" thickBot="1">
      <c r="B32" s="7" t="s">
        <v>8</v>
      </c>
      <c r="D32" s="14"/>
      <c r="E32" s="14"/>
      <c r="F32" s="14">
        <v>1</v>
      </c>
      <c r="G32" s="14">
        <v>1</v>
      </c>
      <c r="H32" s="14">
        <v>1</v>
      </c>
      <c r="I32" s="14">
        <v>1</v>
      </c>
      <c r="J32" s="14">
        <v>2</v>
      </c>
      <c r="K32" s="14">
        <v>2</v>
      </c>
      <c r="L32" s="13">
        <v>1</v>
      </c>
      <c r="M32" s="12">
        <f>L32/L30</f>
        <v>7.6923076923076927E-2</v>
      </c>
    </row>
    <row r="33" spans="2:13" ht="15.75">
      <c r="B33" s="10" t="s">
        <v>7</v>
      </c>
      <c r="C33" s="11"/>
      <c r="D33" s="9">
        <v>8</v>
      </c>
      <c r="E33" s="9">
        <v>4</v>
      </c>
      <c r="F33" s="9">
        <v>6</v>
      </c>
      <c r="G33" s="9">
        <v>9</v>
      </c>
      <c r="H33" s="9">
        <v>7</v>
      </c>
      <c r="I33" s="9">
        <v>7</v>
      </c>
      <c r="J33" s="9">
        <v>7</v>
      </c>
      <c r="K33" s="9">
        <v>8</v>
      </c>
      <c r="L33" s="8">
        <v>11</v>
      </c>
      <c r="M33" s="4">
        <f>L33/L30</f>
        <v>0.84615384615384615</v>
      </c>
    </row>
    <row r="34" spans="2:13" ht="15.75">
      <c r="B34" s="7" t="s">
        <v>6</v>
      </c>
      <c r="D34" s="6"/>
      <c r="E34" s="6">
        <v>1</v>
      </c>
      <c r="F34" s="6"/>
      <c r="G34" s="6"/>
      <c r="H34" s="6">
        <v>2</v>
      </c>
      <c r="I34" s="6"/>
      <c r="J34" s="6">
        <v>1</v>
      </c>
      <c r="K34" s="6">
        <v>1</v>
      </c>
      <c r="L34" s="5">
        <v>2</v>
      </c>
      <c r="M34" s="4">
        <f>L34/L30</f>
        <v>0.15384615384615385</v>
      </c>
    </row>
    <row r="35" spans="2:13">
      <c r="B35" s="3"/>
      <c r="C35" s="3"/>
    </row>
    <row r="36" spans="2:13">
      <c r="B36" s="2"/>
      <c r="C36" s="2"/>
    </row>
    <row r="54" spans="2:2" hidden="1">
      <c r="B54" s="1" t="s">
        <v>5</v>
      </c>
    </row>
    <row r="55" spans="2:2" hidden="1">
      <c r="B55" s="1" t="s">
        <v>4</v>
      </c>
    </row>
    <row r="56" spans="2:2" hidden="1">
      <c r="B56" s="1" t="s">
        <v>3</v>
      </c>
    </row>
    <row r="57" spans="2:2" hidden="1">
      <c r="B57" s="1" t="s">
        <v>2</v>
      </c>
    </row>
    <row r="58" spans="2:2" hidden="1">
      <c r="B58" s="1" t="s">
        <v>1</v>
      </c>
    </row>
    <row r="59" spans="2:2" hidden="1">
      <c r="B59" s="1" t="s">
        <v>0</v>
      </c>
    </row>
  </sheetData>
  <mergeCells count="6">
    <mergeCell ref="B1:L1"/>
    <mergeCell ref="B2:L2"/>
    <mergeCell ref="B3:L3"/>
    <mergeCell ref="B4:B5"/>
    <mergeCell ref="C4:C5"/>
    <mergeCell ref="D4:L4"/>
  </mergeCells>
  <pageMargins left="0.7" right="0.7" top="0.75" bottom="0.75" header="0.3" footer="0.3"/>
  <pageSetup scale="74" orientation="portrait" r:id="rId1"/>
  <headerFooter>
    <oddFooter>&amp;LInstitutional Analysis and Planning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53"/>
  <sheetViews>
    <sheetView workbookViewId="0"/>
  </sheetViews>
  <sheetFormatPr defaultRowHeight="15"/>
  <cols>
    <col min="3" max="3" width="15.77734375" customWidth="1"/>
    <col min="4" max="4" width="8.88671875" hidden="1" customWidth="1"/>
  </cols>
  <sheetData>
    <row r="1" spans="1:14" ht="18">
      <c r="A1" s="55"/>
      <c r="B1" s="67" t="s">
        <v>33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55"/>
    </row>
    <row r="2" spans="1:14" ht="24">
      <c r="A2" s="54"/>
      <c r="B2" s="74" t="s">
        <v>34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54"/>
    </row>
    <row r="3" spans="1:14" ht="18">
      <c r="A3" s="53"/>
      <c r="B3" s="75" t="s">
        <v>35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53"/>
    </row>
    <row r="4" spans="1:14" ht="15.75">
      <c r="A4" s="51"/>
      <c r="B4" s="71" t="s">
        <v>32</v>
      </c>
      <c r="C4" s="71" t="s">
        <v>31</v>
      </c>
      <c r="D4" s="68" t="s">
        <v>30</v>
      </c>
      <c r="E4" s="69"/>
      <c r="F4" s="69"/>
      <c r="G4" s="69"/>
      <c r="H4" s="69"/>
      <c r="I4" s="69"/>
      <c r="J4" s="69"/>
      <c r="K4" s="69"/>
      <c r="L4" s="69"/>
      <c r="M4" s="70"/>
      <c r="N4" s="51"/>
    </row>
    <row r="5" spans="1:14" ht="15.75">
      <c r="A5" s="51"/>
      <c r="B5" s="72"/>
      <c r="C5" s="72"/>
      <c r="D5" s="52" t="s">
        <v>29</v>
      </c>
      <c r="E5" s="52" t="s">
        <v>28</v>
      </c>
      <c r="F5" s="52" t="s">
        <v>27</v>
      </c>
      <c r="G5" s="52" t="s">
        <v>26</v>
      </c>
      <c r="H5" s="52" t="s">
        <v>25</v>
      </c>
      <c r="I5" s="52" t="s">
        <v>24</v>
      </c>
      <c r="J5" s="52" t="s">
        <v>23</v>
      </c>
      <c r="K5" s="52" t="s">
        <v>22</v>
      </c>
      <c r="L5" s="52" t="s">
        <v>21</v>
      </c>
      <c r="M5" s="52" t="s">
        <v>20</v>
      </c>
      <c r="N5" s="51"/>
    </row>
    <row r="6" spans="1:14">
      <c r="A6" s="1"/>
      <c r="B6" s="7"/>
      <c r="C6" s="7" t="s">
        <v>15</v>
      </c>
      <c r="D6" s="50"/>
      <c r="E6" s="49">
        <v>15</v>
      </c>
      <c r="F6" s="49">
        <v>4</v>
      </c>
      <c r="G6" s="49">
        <v>7</v>
      </c>
      <c r="H6" s="49">
        <v>13</v>
      </c>
      <c r="I6" s="49">
        <v>12</v>
      </c>
      <c r="J6" s="49">
        <v>21</v>
      </c>
      <c r="K6" s="43">
        <v>11</v>
      </c>
      <c r="L6" s="43">
        <v>12</v>
      </c>
      <c r="M6" s="43">
        <v>17</v>
      </c>
      <c r="N6" s="1"/>
    </row>
    <row r="7" spans="1:14">
      <c r="A7" s="1"/>
      <c r="B7" s="37"/>
      <c r="C7" s="7" t="s">
        <v>14</v>
      </c>
      <c r="D7" s="45"/>
      <c r="E7" s="44"/>
      <c r="F7" s="44">
        <v>1</v>
      </c>
      <c r="G7" s="44">
        <v>1</v>
      </c>
      <c r="H7" s="44">
        <v>1</v>
      </c>
      <c r="I7" s="44">
        <v>1</v>
      </c>
      <c r="J7" s="44"/>
      <c r="K7" s="43">
        <v>1</v>
      </c>
      <c r="L7" s="43">
        <v>1</v>
      </c>
      <c r="M7" s="43"/>
      <c r="N7" s="1"/>
    </row>
    <row r="8" spans="1:14">
      <c r="A8" s="1"/>
      <c r="B8" s="37" t="s">
        <v>19</v>
      </c>
      <c r="C8" s="42" t="s">
        <v>12</v>
      </c>
      <c r="D8" s="40">
        <f t="shared" ref="D8:M8" si="0">D6+D7</f>
        <v>0</v>
      </c>
      <c r="E8" s="39">
        <f t="shared" si="0"/>
        <v>15</v>
      </c>
      <c r="F8" s="39">
        <f t="shared" si="0"/>
        <v>5</v>
      </c>
      <c r="G8" s="39">
        <f t="shared" si="0"/>
        <v>8</v>
      </c>
      <c r="H8" s="39">
        <f t="shared" si="0"/>
        <v>14</v>
      </c>
      <c r="I8" s="39">
        <f t="shared" si="0"/>
        <v>13</v>
      </c>
      <c r="J8" s="39">
        <f t="shared" si="0"/>
        <v>21</v>
      </c>
      <c r="K8" s="38">
        <f t="shared" si="0"/>
        <v>12</v>
      </c>
      <c r="L8" s="38">
        <f t="shared" si="0"/>
        <v>13</v>
      </c>
      <c r="M8" s="38">
        <f t="shared" si="0"/>
        <v>17</v>
      </c>
      <c r="N8" s="1"/>
    </row>
    <row r="9" spans="1:14" ht="15.75" thickBot="1">
      <c r="A9" s="1"/>
      <c r="B9" s="37"/>
      <c r="C9" s="41" t="s">
        <v>11</v>
      </c>
      <c r="D9" s="40"/>
      <c r="E9" s="39"/>
      <c r="F9" s="39"/>
      <c r="G9" s="39"/>
      <c r="H9" s="39"/>
      <c r="I9" s="39"/>
      <c r="J9" s="39"/>
      <c r="K9" s="38"/>
      <c r="L9" s="38"/>
      <c r="M9" s="38"/>
      <c r="N9" s="1"/>
    </row>
    <row r="10" spans="1:14" ht="16.5" thickTop="1" thickBot="1">
      <c r="A10" s="1"/>
      <c r="B10" s="37"/>
      <c r="C10" s="36" t="s">
        <v>10</v>
      </c>
      <c r="D10" s="35">
        <f t="shared" ref="D10:M10" si="1">D8+D9</f>
        <v>0</v>
      </c>
      <c r="E10" s="34">
        <f t="shared" si="1"/>
        <v>15</v>
      </c>
      <c r="F10" s="34">
        <f t="shared" si="1"/>
        <v>5</v>
      </c>
      <c r="G10" s="34">
        <f t="shared" si="1"/>
        <v>8</v>
      </c>
      <c r="H10" s="34">
        <f t="shared" si="1"/>
        <v>14</v>
      </c>
      <c r="I10" s="34">
        <f t="shared" si="1"/>
        <v>13</v>
      </c>
      <c r="J10" s="34">
        <f t="shared" si="1"/>
        <v>21</v>
      </c>
      <c r="K10" s="33">
        <f t="shared" si="1"/>
        <v>12</v>
      </c>
      <c r="L10" s="33">
        <f t="shared" si="1"/>
        <v>13</v>
      </c>
      <c r="M10" s="33">
        <f t="shared" si="1"/>
        <v>17</v>
      </c>
      <c r="N10" s="1"/>
    </row>
    <row r="11" spans="1:14">
      <c r="A11" s="1"/>
      <c r="B11" s="10"/>
      <c r="C11" s="10" t="s">
        <v>15</v>
      </c>
      <c r="D11" s="48"/>
      <c r="E11" s="47">
        <v>7</v>
      </c>
      <c r="F11" s="47">
        <v>11</v>
      </c>
      <c r="G11" s="47">
        <v>5</v>
      </c>
      <c r="H11" s="47">
        <v>2</v>
      </c>
      <c r="I11" s="47">
        <v>8</v>
      </c>
      <c r="J11" s="47">
        <v>17</v>
      </c>
      <c r="K11" s="46">
        <v>12</v>
      </c>
      <c r="L11" s="46">
        <v>10</v>
      </c>
      <c r="M11" s="46">
        <v>4</v>
      </c>
      <c r="N11" s="1"/>
    </row>
    <row r="12" spans="1:14">
      <c r="A12" s="1"/>
      <c r="B12" s="37"/>
      <c r="C12" s="7" t="s">
        <v>14</v>
      </c>
      <c r="D12" s="45"/>
      <c r="E12" s="44">
        <v>2</v>
      </c>
      <c r="F12" s="44">
        <v>6</v>
      </c>
      <c r="G12" s="44">
        <v>1</v>
      </c>
      <c r="H12" s="44">
        <v>1</v>
      </c>
      <c r="I12" s="44">
        <v>5</v>
      </c>
      <c r="J12" s="44">
        <v>1</v>
      </c>
      <c r="K12" s="43"/>
      <c r="L12" s="43">
        <v>3</v>
      </c>
      <c r="M12" s="43">
        <v>4</v>
      </c>
      <c r="N12" s="1"/>
    </row>
    <row r="13" spans="1:14">
      <c r="A13" s="1"/>
      <c r="B13" s="37" t="s">
        <v>18</v>
      </c>
      <c r="C13" s="42" t="s">
        <v>12</v>
      </c>
      <c r="D13" s="40">
        <f t="shared" ref="D13:M13" si="2">D11+D12</f>
        <v>0</v>
      </c>
      <c r="E13" s="39">
        <f t="shared" si="2"/>
        <v>9</v>
      </c>
      <c r="F13" s="39">
        <f t="shared" si="2"/>
        <v>17</v>
      </c>
      <c r="G13" s="39">
        <f t="shared" si="2"/>
        <v>6</v>
      </c>
      <c r="H13" s="39">
        <f t="shared" si="2"/>
        <v>3</v>
      </c>
      <c r="I13" s="39">
        <f t="shared" si="2"/>
        <v>13</v>
      </c>
      <c r="J13" s="39">
        <f t="shared" si="2"/>
        <v>18</v>
      </c>
      <c r="K13" s="38">
        <f t="shared" si="2"/>
        <v>12</v>
      </c>
      <c r="L13" s="38">
        <f t="shared" si="2"/>
        <v>13</v>
      </c>
      <c r="M13" s="38">
        <f t="shared" si="2"/>
        <v>8</v>
      </c>
      <c r="N13" s="1"/>
    </row>
    <row r="14" spans="1:14" ht="15.75" thickBot="1">
      <c r="A14" s="1"/>
      <c r="B14" s="37"/>
      <c r="C14" s="41" t="s">
        <v>11</v>
      </c>
      <c r="D14" s="40"/>
      <c r="E14" s="39"/>
      <c r="F14" s="39">
        <v>1</v>
      </c>
      <c r="G14" s="39">
        <v>1</v>
      </c>
      <c r="H14" s="39">
        <v>1</v>
      </c>
      <c r="I14" s="39">
        <v>1</v>
      </c>
      <c r="J14" s="39">
        <v>4</v>
      </c>
      <c r="K14" s="38">
        <v>1</v>
      </c>
      <c r="L14" s="38">
        <v>1</v>
      </c>
      <c r="M14" s="38"/>
      <c r="N14" s="1"/>
    </row>
    <row r="15" spans="1:14" ht="16.5" thickTop="1" thickBot="1">
      <c r="A15" s="1"/>
      <c r="B15" s="37"/>
      <c r="C15" s="36" t="s">
        <v>10</v>
      </c>
      <c r="D15" s="35">
        <f t="shared" ref="D15:M15" si="3">D13+D14</f>
        <v>0</v>
      </c>
      <c r="E15" s="34">
        <f t="shared" si="3"/>
        <v>9</v>
      </c>
      <c r="F15" s="34">
        <f t="shared" si="3"/>
        <v>18</v>
      </c>
      <c r="G15" s="34">
        <f t="shared" si="3"/>
        <v>7</v>
      </c>
      <c r="H15" s="34">
        <f t="shared" si="3"/>
        <v>4</v>
      </c>
      <c r="I15" s="34">
        <f t="shared" si="3"/>
        <v>14</v>
      </c>
      <c r="J15" s="34">
        <f t="shared" si="3"/>
        <v>22</v>
      </c>
      <c r="K15" s="33">
        <f t="shared" si="3"/>
        <v>13</v>
      </c>
      <c r="L15" s="33">
        <f t="shared" si="3"/>
        <v>14</v>
      </c>
      <c r="M15" s="33">
        <f t="shared" si="3"/>
        <v>8</v>
      </c>
      <c r="N15" s="1"/>
    </row>
    <row r="16" spans="1:14">
      <c r="A16" s="1"/>
      <c r="B16" s="10"/>
      <c r="C16" s="10" t="s">
        <v>15</v>
      </c>
      <c r="D16" s="48"/>
      <c r="E16" s="47">
        <v>2</v>
      </c>
      <c r="F16" s="47">
        <v>5</v>
      </c>
      <c r="G16" s="47">
        <v>12</v>
      </c>
      <c r="H16" s="47">
        <v>5</v>
      </c>
      <c r="I16" s="47">
        <v>2</v>
      </c>
      <c r="J16" s="47">
        <v>7</v>
      </c>
      <c r="K16" s="46">
        <v>14</v>
      </c>
      <c r="L16" s="46">
        <v>12</v>
      </c>
      <c r="M16" s="46">
        <v>6</v>
      </c>
      <c r="N16" s="1"/>
    </row>
    <row r="17" spans="1:14">
      <c r="A17" s="1"/>
      <c r="B17" s="37"/>
      <c r="C17" s="7" t="s">
        <v>14</v>
      </c>
      <c r="D17" s="45"/>
      <c r="E17" s="44">
        <v>7</v>
      </c>
      <c r="F17" s="44">
        <v>3</v>
      </c>
      <c r="G17" s="44">
        <v>3</v>
      </c>
      <c r="H17" s="44">
        <v>1</v>
      </c>
      <c r="I17" s="44">
        <v>1</v>
      </c>
      <c r="J17" s="44">
        <v>5</v>
      </c>
      <c r="K17" s="43">
        <v>4</v>
      </c>
      <c r="L17" s="43"/>
      <c r="M17" s="43">
        <v>2</v>
      </c>
      <c r="N17" s="1"/>
    </row>
    <row r="18" spans="1:14">
      <c r="A18" s="1"/>
      <c r="B18" s="37" t="s">
        <v>17</v>
      </c>
      <c r="C18" s="42" t="s">
        <v>12</v>
      </c>
      <c r="D18" s="40">
        <f t="shared" ref="D18:M18" si="4">D16+D17</f>
        <v>0</v>
      </c>
      <c r="E18" s="39">
        <f t="shared" si="4"/>
        <v>9</v>
      </c>
      <c r="F18" s="39">
        <f t="shared" si="4"/>
        <v>8</v>
      </c>
      <c r="G18" s="39">
        <f t="shared" si="4"/>
        <v>15</v>
      </c>
      <c r="H18" s="39">
        <f t="shared" si="4"/>
        <v>6</v>
      </c>
      <c r="I18" s="39">
        <f t="shared" si="4"/>
        <v>3</v>
      </c>
      <c r="J18" s="39">
        <f t="shared" si="4"/>
        <v>12</v>
      </c>
      <c r="K18" s="38">
        <f t="shared" si="4"/>
        <v>18</v>
      </c>
      <c r="L18" s="38">
        <f t="shared" si="4"/>
        <v>12</v>
      </c>
      <c r="M18" s="38">
        <f t="shared" si="4"/>
        <v>8</v>
      </c>
      <c r="N18" s="1"/>
    </row>
    <row r="19" spans="1:14" ht="15.75" thickBot="1">
      <c r="A19" s="1"/>
      <c r="B19" s="37"/>
      <c r="C19" s="41" t="s">
        <v>11</v>
      </c>
      <c r="D19" s="40"/>
      <c r="E19" s="39"/>
      <c r="F19" s="39">
        <v>1</v>
      </c>
      <c r="G19" s="39"/>
      <c r="H19" s="39"/>
      <c r="I19" s="39"/>
      <c r="J19" s="39">
        <v>1</v>
      </c>
      <c r="K19" s="38">
        <v>6</v>
      </c>
      <c r="L19" s="38">
        <v>3</v>
      </c>
      <c r="M19" s="38">
        <v>1</v>
      </c>
      <c r="N19" s="1"/>
    </row>
    <row r="20" spans="1:14" ht="16.5" thickTop="1" thickBot="1">
      <c r="A20" s="1"/>
      <c r="B20" s="37"/>
      <c r="C20" s="36" t="s">
        <v>10</v>
      </c>
      <c r="D20" s="35">
        <f t="shared" ref="D20:M20" si="5">D18+D19</f>
        <v>0</v>
      </c>
      <c r="E20" s="34">
        <f t="shared" si="5"/>
        <v>9</v>
      </c>
      <c r="F20" s="34">
        <f t="shared" si="5"/>
        <v>9</v>
      </c>
      <c r="G20" s="34">
        <f t="shared" si="5"/>
        <v>15</v>
      </c>
      <c r="H20" s="34">
        <f t="shared" si="5"/>
        <v>6</v>
      </c>
      <c r="I20" s="34">
        <f t="shared" si="5"/>
        <v>3</v>
      </c>
      <c r="J20" s="34">
        <f t="shared" si="5"/>
        <v>13</v>
      </c>
      <c r="K20" s="33">
        <f t="shared" si="5"/>
        <v>24</v>
      </c>
      <c r="L20" s="33">
        <f t="shared" si="5"/>
        <v>15</v>
      </c>
      <c r="M20" s="33">
        <f t="shared" si="5"/>
        <v>9</v>
      </c>
      <c r="N20" s="1"/>
    </row>
    <row r="21" spans="1:14">
      <c r="A21" s="1"/>
      <c r="B21" s="10"/>
      <c r="C21" s="10" t="s">
        <v>15</v>
      </c>
      <c r="D21" s="48"/>
      <c r="E21" s="47">
        <v>2</v>
      </c>
      <c r="F21" s="47">
        <v>3</v>
      </c>
      <c r="G21" s="47">
        <v>5</v>
      </c>
      <c r="H21" s="47">
        <v>11</v>
      </c>
      <c r="I21" s="47">
        <v>4</v>
      </c>
      <c r="J21" s="47">
        <v>2</v>
      </c>
      <c r="K21" s="46">
        <v>3</v>
      </c>
      <c r="L21" s="46">
        <v>10</v>
      </c>
      <c r="M21" s="46">
        <v>15</v>
      </c>
      <c r="N21" s="1"/>
    </row>
    <row r="22" spans="1:14">
      <c r="A22" s="1"/>
      <c r="B22" s="37"/>
      <c r="C22" s="7" t="s">
        <v>14</v>
      </c>
      <c r="D22" s="45"/>
      <c r="E22" s="44">
        <v>2</v>
      </c>
      <c r="F22" s="44">
        <v>2</v>
      </c>
      <c r="G22" s="44">
        <v>4</v>
      </c>
      <c r="H22" s="44">
        <v>3</v>
      </c>
      <c r="I22" s="44">
        <v>2</v>
      </c>
      <c r="J22" s="44">
        <v>1</v>
      </c>
      <c r="K22" s="43">
        <v>6</v>
      </c>
      <c r="L22" s="43">
        <v>6</v>
      </c>
      <c r="M22" s="43">
        <v>2</v>
      </c>
      <c r="N22" s="1"/>
    </row>
    <row r="23" spans="1:14">
      <c r="A23" s="1"/>
      <c r="B23" s="37" t="s">
        <v>16</v>
      </c>
      <c r="C23" s="42" t="s">
        <v>12</v>
      </c>
      <c r="D23" s="40">
        <f t="shared" ref="D23:M23" si="6">D21+D22</f>
        <v>0</v>
      </c>
      <c r="E23" s="39">
        <f t="shared" si="6"/>
        <v>4</v>
      </c>
      <c r="F23" s="39">
        <f t="shared" si="6"/>
        <v>5</v>
      </c>
      <c r="G23" s="39">
        <f t="shared" si="6"/>
        <v>9</v>
      </c>
      <c r="H23" s="39">
        <f t="shared" si="6"/>
        <v>14</v>
      </c>
      <c r="I23" s="39">
        <f t="shared" si="6"/>
        <v>6</v>
      </c>
      <c r="J23" s="39">
        <f t="shared" si="6"/>
        <v>3</v>
      </c>
      <c r="K23" s="38">
        <f t="shared" si="6"/>
        <v>9</v>
      </c>
      <c r="L23" s="38">
        <f t="shared" si="6"/>
        <v>16</v>
      </c>
      <c r="M23" s="38">
        <f t="shared" si="6"/>
        <v>17</v>
      </c>
      <c r="N23" s="1"/>
    </row>
    <row r="24" spans="1:14" ht="15.75" thickBot="1">
      <c r="A24" s="1"/>
      <c r="B24" s="37"/>
      <c r="C24" s="41" t="s">
        <v>11</v>
      </c>
      <c r="D24" s="40"/>
      <c r="E24" s="39"/>
      <c r="F24" s="39"/>
      <c r="G24" s="39"/>
      <c r="H24" s="39"/>
      <c r="I24" s="39">
        <v>1</v>
      </c>
      <c r="J24" s="39">
        <v>1</v>
      </c>
      <c r="K24" s="38">
        <v>1</v>
      </c>
      <c r="L24" s="38">
        <v>2</v>
      </c>
      <c r="M24" s="38">
        <v>2</v>
      </c>
      <c r="N24" s="1"/>
    </row>
    <row r="25" spans="1:14" ht="16.5" thickTop="1" thickBot="1">
      <c r="A25" s="1"/>
      <c r="B25" s="37"/>
      <c r="C25" s="36" t="s">
        <v>10</v>
      </c>
      <c r="D25" s="35">
        <f t="shared" ref="D25:M25" si="7">D23+D24</f>
        <v>0</v>
      </c>
      <c r="E25" s="34">
        <f t="shared" si="7"/>
        <v>4</v>
      </c>
      <c r="F25" s="34">
        <f t="shared" si="7"/>
        <v>5</v>
      </c>
      <c r="G25" s="34">
        <f t="shared" si="7"/>
        <v>9</v>
      </c>
      <c r="H25" s="34">
        <f t="shared" si="7"/>
        <v>14</v>
      </c>
      <c r="I25" s="34">
        <f t="shared" si="7"/>
        <v>7</v>
      </c>
      <c r="J25" s="34">
        <f t="shared" si="7"/>
        <v>4</v>
      </c>
      <c r="K25" s="33">
        <f t="shared" si="7"/>
        <v>10</v>
      </c>
      <c r="L25" s="33">
        <f t="shared" si="7"/>
        <v>18</v>
      </c>
      <c r="M25" s="33">
        <f t="shared" si="7"/>
        <v>19</v>
      </c>
      <c r="N25" s="1"/>
    </row>
    <row r="26" spans="1:14" ht="15.75" thickTop="1">
      <c r="A26" s="1"/>
      <c r="B26" s="32"/>
      <c r="C26" s="32" t="s">
        <v>15</v>
      </c>
      <c r="D26" s="31">
        <f t="shared" ref="D26:M26" si="8">SUM(D6,D11,D16,D21)</f>
        <v>0</v>
      </c>
      <c r="E26" s="30">
        <f t="shared" si="8"/>
        <v>26</v>
      </c>
      <c r="F26" s="30">
        <f t="shared" si="8"/>
        <v>23</v>
      </c>
      <c r="G26" s="30">
        <f t="shared" si="8"/>
        <v>29</v>
      </c>
      <c r="H26" s="30">
        <f t="shared" si="8"/>
        <v>31</v>
      </c>
      <c r="I26" s="30">
        <f t="shared" si="8"/>
        <v>26</v>
      </c>
      <c r="J26" s="30">
        <f t="shared" si="8"/>
        <v>47</v>
      </c>
      <c r="K26" s="30">
        <f t="shared" si="8"/>
        <v>40</v>
      </c>
      <c r="L26" s="30">
        <f t="shared" si="8"/>
        <v>44</v>
      </c>
      <c r="M26" s="30">
        <f t="shared" si="8"/>
        <v>42</v>
      </c>
      <c r="N26" s="1"/>
    </row>
    <row r="27" spans="1:14">
      <c r="A27" s="1"/>
      <c r="B27" s="26"/>
      <c r="C27" s="26" t="s">
        <v>14</v>
      </c>
      <c r="D27" s="29">
        <f t="shared" ref="D27:M27" si="9">SUM(D7,D12,D17,D22)</f>
        <v>0</v>
      </c>
      <c r="E27" s="28">
        <f t="shared" si="9"/>
        <v>11</v>
      </c>
      <c r="F27" s="28">
        <f t="shared" si="9"/>
        <v>12</v>
      </c>
      <c r="G27" s="28">
        <f t="shared" si="9"/>
        <v>9</v>
      </c>
      <c r="H27" s="28">
        <f t="shared" si="9"/>
        <v>6</v>
      </c>
      <c r="I27" s="28">
        <f t="shared" si="9"/>
        <v>9</v>
      </c>
      <c r="J27" s="28">
        <f t="shared" si="9"/>
        <v>7</v>
      </c>
      <c r="K27" s="28">
        <f t="shared" si="9"/>
        <v>11</v>
      </c>
      <c r="L27" s="28">
        <f t="shared" si="9"/>
        <v>10</v>
      </c>
      <c r="M27" s="28">
        <f t="shared" si="9"/>
        <v>8</v>
      </c>
      <c r="N27" s="1"/>
    </row>
    <row r="28" spans="1:14">
      <c r="A28" s="1"/>
      <c r="B28" s="22" t="s">
        <v>13</v>
      </c>
      <c r="C28" s="27" t="s">
        <v>12</v>
      </c>
      <c r="D28" s="24">
        <f t="shared" ref="D28:M28" si="10">D26+D27</f>
        <v>0</v>
      </c>
      <c r="E28" s="23">
        <f t="shared" si="10"/>
        <v>37</v>
      </c>
      <c r="F28" s="23">
        <f t="shared" si="10"/>
        <v>35</v>
      </c>
      <c r="G28" s="23">
        <f t="shared" si="10"/>
        <v>38</v>
      </c>
      <c r="H28" s="23">
        <f t="shared" si="10"/>
        <v>37</v>
      </c>
      <c r="I28" s="23">
        <f t="shared" si="10"/>
        <v>35</v>
      </c>
      <c r="J28" s="23">
        <f t="shared" si="10"/>
        <v>54</v>
      </c>
      <c r="K28" s="23">
        <f t="shared" si="10"/>
        <v>51</v>
      </c>
      <c r="L28" s="23">
        <f t="shared" si="10"/>
        <v>54</v>
      </c>
      <c r="M28" s="23">
        <f t="shared" si="10"/>
        <v>50</v>
      </c>
      <c r="N28" s="1"/>
    </row>
    <row r="29" spans="1:14" ht="15.75" thickBot="1">
      <c r="A29" s="1"/>
      <c r="B29" s="26"/>
      <c r="C29" s="25" t="s">
        <v>11</v>
      </c>
      <c r="D29" s="24">
        <f>SUM(D9,D14,D19,D24)</f>
        <v>0</v>
      </c>
      <c r="E29" s="23">
        <f>SUM(E9,E14,E19,E24)</f>
        <v>0</v>
      </c>
      <c r="F29" s="23">
        <f>SUM(F9,F14,F19,F24)</f>
        <v>2</v>
      </c>
      <c r="G29" s="23">
        <f>SUM(G9,G14,G19,G24)</f>
        <v>1</v>
      </c>
      <c r="H29" s="23">
        <f t="shared" ref="H29:M29" si="11">SUM(H9,H14,H19,H24)</f>
        <v>1</v>
      </c>
      <c r="I29" s="23">
        <f t="shared" si="11"/>
        <v>2</v>
      </c>
      <c r="J29" s="23">
        <f t="shared" si="11"/>
        <v>6</v>
      </c>
      <c r="K29" s="23">
        <f t="shared" si="11"/>
        <v>8</v>
      </c>
      <c r="L29" s="23">
        <f t="shared" si="11"/>
        <v>6</v>
      </c>
      <c r="M29" s="23">
        <f t="shared" si="11"/>
        <v>3</v>
      </c>
      <c r="N29" s="1"/>
    </row>
    <row r="30" spans="1:14" ht="17.25" thickTop="1" thickBot="1">
      <c r="A30" s="1"/>
      <c r="B30" s="22"/>
      <c r="C30" s="21" t="s">
        <v>10</v>
      </c>
      <c r="D30" s="20">
        <f t="shared" ref="D30:M30" si="12">D28+D29</f>
        <v>0</v>
      </c>
      <c r="E30" s="19">
        <f t="shared" si="12"/>
        <v>37</v>
      </c>
      <c r="F30" s="19">
        <f t="shared" si="12"/>
        <v>37</v>
      </c>
      <c r="G30" s="19">
        <f t="shared" si="12"/>
        <v>39</v>
      </c>
      <c r="H30" s="19">
        <f t="shared" si="12"/>
        <v>38</v>
      </c>
      <c r="I30" s="19">
        <f t="shared" si="12"/>
        <v>37</v>
      </c>
      <c r="J30" s="19">
        <f t="shared" si="12"/>
        <v>60</v>
      </c>
      <c r="K30" s="19">
        <f t="shared" si="12"/>
        <v>59</v>
      </c>
      <c r="L30" s="19">
        <f t="shared" si="12"/>
        <v>60</v>
      </c>
      <c r="M30" s="19">
        <f t="shared" si="12"/>
        <v>53</v>
      </c>
      <c r="N30" s="1"/>
    </row>
    <row r="31" spans="1:14" ht="16.5" thickTop="1">
      <c r="A31" s="1"/>
      <c r="B31" s="17" t="s">
        <v>9</v>
      </c>
      <c r="C31" s="18"/>
      <c r="D31" s="17"/>
      <c r="E31" s="16">
        <v>32</v>
      </c>
      <c r="F31" s="16">
        <v>30</v>
      </c>
      <c r="G31" s="16">
        <v>33</v>
      </c>
      <c r="H31" s="16">
        <v>34</v>
      </c>
      <c r="I31" s="16">
        <v>32</v>
      </c>
      <c r="J31" s="16">
        <v>52</v>
      </c>
      <c r="K31" s="16">
        <v>52</v>
      </c>
      <c r="L31" s="16">
        <v>54</v>
      </c>
      <c r="M31" s="15">
        <v>50</v>
      </c>
      <c r="N31" s="4">
        <f>M31/M30</f>
        <v>0.94339622641509435</v>
      </c>
    </row>
    <row r="32" spans="1:14" ht="16.5" thickBot="1">
      <c r="A32" s="1"/>
      <c r="B32" s="7" t="s">
        <v>8</v>
      </c>
      <c r="C32" s="1"/>
      <c r="D32" s="7"/>
      <c r="E32" s="14">
        <v>5</v>
      </c>
      <c r="F32" s="14">
        <v>7</v>
      </c>
      <c r="G32" s="14">
        <v>6</v>
      </c>
      <c r="H32" s="14">
        <v>4</v>
      </c>
      <c r="I32" s="14">
        <v>5</v>
      </c>
      <c r="J32" s="14">
        <v>8</v>
      </c>
      <c r="K32" s="14">
        <v>7</v>
      </c>
      <c r="L32" s="14">
        <v>6</v>
      </c>
      <c r="M32" s="13">
        <v>3</v>
      </c>
      <c r="N32" s="12">
        <f>M32/M30</f>
        <v>5.6603773584905662E-2</v>
      </c>
    </row>
    <row r="33" spans="1:14" ht="15.75">
      <c r="A33" s="1"/>
      <c r="B33" s="10" t="s">
        <v>7</v>
      </c>
      <c r="C33" s="11"/>
      <c r="D33" s="10"/>
      <c r="E33" s="9">
        <v>32</v>
      </c>
      <c r="F33" s="9">
        <v>32</v>
      </c>
      <c r="G33" s="9">
        <v>37</v>
      </c>
      <c r="H33" s="9">
        <v>34</v>
      </c>
      <c r="I33" s="9">
        <v>29</v>
      </c>
      <c r="J33" s="9">
        <v>56</v>
      </c>
      <c r="K33" s="9">
        <v>49</v>
      </c>
      <c r="L33" s="9">
        <v>46</v>
      </c>
      <c r="M33" s="8">
        <v>40</v>
      </c>
      <c r="N33" s="4">
        <f>M33/M30</f>
        <v>0.75471698113207553</v>
      </c>
    </row>
    <row r="34" spans="1:14" ht="15.75">
      <c r="A34" s="1"/>
      <c r="B34" s="7" t="s">
        <v>6</v>
      </c>
      <c r="C34" s="1"/>
      <c r="D34" s="7"/>
      <c r="E34" s="6">
        <v>5</v>
      </c>
      <c r="F34" s="6">
        <v>5</v>
      </c>
      <c r="G34" s="6">
        <v>2</v>
      </c>
      <c r="H34" s="6">
        <v>4</v>
      </c>
      <c r="I34" s="6">
        <v>8</v>
      </c>
      <c r="J34" s="6">
        <v>4</v>
      </c>
      <c r="K34" s="6">
        <v>10</v>
      </c>
      <c r="L34" s="6">
        <v>14</v>
      </c>
      <c r="M34" s="5">
        <v>13</v>
      </c>
      <c r="N34" s="4">
        <f>M34/M30</f>
        <v>0.24528301886792453</v>
      </c>
    </row>
    <row r="35" spans="1:14">
      <c r="A35" s="1"/>
      <c r="B35" s="3"/>
      <c r="C35" s="3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mergeCells count="6">
    <mergeCell ref="B1:M1"/>
    <mergeCell ref="B2:M2"/>
    <mergeCell ref="B3:M3"/>
    <mergeCell ref="B4:B5"/>
    <mergeCell ref="C4:C5"/>
    <mergeCell ref="D4:M4"/>
  </mergeCells>
  <printOptions horizontalCentered="1"/>
  <pageMargins left="0.51181102362204722" right="0.51181102362204722" top="0.51181102362204722" bottom="0.51181102362204722" header="0.31496062992125984" footer="0.31496062992125984"/>
  <pageSetup scale="65" orientation="portrait" r:id="rId1"/>
  <headerFooter alignWithMargins="0">
    <oddFooter>&amp;L&amp;"Lucida Sans Unicode,Regular"&amp;10Institutional Analysis and Planning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53"/>
  <sheetViews>
    <sheetView workbookViewId="0"/>
  </sheetViews>
  <sheetFormatPr defaultRowHeight="15"/>
  <cols>
    <col min="3" max="3" width="15.77734375" customWidth="1"/>
    <col min="4" max="4" width="8" hidden="1" customWidth="1"/>
  </cols>
  <sheetData>
    <row r="1" spans="1:14" ht="18" customHeight="1">
      <c r="A1" s="55"/>
      <c r="B1" s="67" t="s">
        <v>33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55"/>
    </row>
    <row r="2" spans="1:14" ht="24" customHeight="1">
      <c r="A2" s="54"/>
      <c r="B2" s="74" t="s">
        <v>37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54"/>
    </row>
    <row r="3" spans="1:14" ht="18">
      <c r="A3" s="53"/>
      <c r="B3" s="75" t="s">
        <v>36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53"/>
    </row>
    <row r="4" spans="1:14" ht="15.75" customHeight="1">
      <c r="A4" s="51"/>
      <c r="B4" s="71" t="s">
        <v>32</v>
      </c>
      <c r="C4" s="71" t="s">
        <v>31</v>
      </c>
      <c r="D4" s="68" t="s">
        <v>30</v>
      </c>
      <c r="E4" s="69"/>
      <c r="F4" s="69"/>
      <c r="G4" s="69"/>
      <c r="H4" s="69"/>
      <c r="I4" s="69"/>
      <c r="J4" s="69"/>
      <c r="K4" s="69"/>
      <c r="L4" s="69"/>
      <c r="M4" s="70"/>
      <c r="N4" s="51"/>
    </row>
    <row r="5" spans="1:14" ht="15.75">
      <c r="A5" s="51"/>
      <c r="B5" s="72"/>
      <c r="C5" s="72"/>
      <c r="D5" s="52" t="s">
        <v>29</v>
      </c>
      <c r="E5" s="52" t="s">
        <v>28</v>
      </c>
      <c r="F5" s="52" t="s">
        <v>27</v>
      </c>
      <c r="G5" s="52" t="s">
        <v>26</v>
      </c>
      <c r="H5" s="52" t="s">
        <v>25</v>
      </c>
      <c r="I5" s="52" t="s">
        <v>24</v>
      </c>
      <c r="J5" s="52" t="s">
        <v>23</v>
      </c>
      <c r="K5" s="52" t="s">
        <v>22</v>
      </c>
      <c r="L5" s="52" t="s">
        <v>21</v>
      </c>
      <c r="M5" s="52" t="s">
        <v>20</v>
      </c>
      <c r="N5" s="51"/>
    </row>
    <row r="6" spans="1:14">
      <c r="A6" s="1"/>
      <c r="B6" s="7"/>
      <c r="C6" s="7" t="s">
        <v>15</v>
      </c>
      <c r="D6" s="50"/>
      <c r="E6" s="49">
        <v>8</v>
      </c>
      <c r="F6" s="49">
        <v>1</v>
      </c>
      <c r="G6" s="49"/>
      <c r="H6" s="49">
        <v>2</v>
      </c>
      <c r="I6" s="49">
        <v>3</v>
      </c>
      <c r="J6" s="49"/>
      <c r="K6" s="43">
        <v>1</v>
      </c>
      <c r="L6" s="43"/>
      <c r="M6" s="43">
        <v>2</v>
      </c>
      <c r="N6" s="1"/>
    </row>
    <row r="7" spans="1:14">
      <c r="A7" s="1"/>
      <c r="B7" s="37"/>
      <c r="C7" s="7" t="s">
        <v>14</v>
      </c>
      <c r="D7" s="45"/>
      <c r="E7" s="44"/>
      <c r="F7" s="44"/>
      <c r="G7" s="44"/>
      <c r="H7" s="44"/>
      <c r="I7" s="44"/>
      <c r="J7" s="44"/>
      <c r="K7" s="43"/>
      <c r="L7" s="43"/>
      <c r="M7" s="43"/>
      <c r="N7" s="1"/>
    </row>
    <row r="8" spans="1:14">
      <c r="A8" s="1"/>
      <c r="B8" s="37" t="s">
        <v>19</v>
      </c>
      <c r="C8" s="42" t="s">
        <v>12</v>
      </c>
      <c r="D8" s="40">
        <f t="shared" ref="D8:M8" si="0">D6+D7</f>
        <v>0</v>
      </c>
      <c r="E8" s="39">
        <f t="shared" si="0"/>
        <v>8</v>
      </c>
      <c r="F8" s="39">
        <f t="shared" si="0"/>
        <v>1</v>
      </c>
      <c r="G8" s="39">
        <f t="shared" si="0"/>
        <v>0</v>
      </c>
      <c r="H8" s="39">
        <f t="shared" si="0"/>
        <v>2</v>
      </c>
      <c r="I8" s="39">
        <f t="shared" si="0"/>
        <v>3</v>
      </c>
      <c r="J8" s="39">
        <f t="shared" si="0"/>
        <v>0</v>
      </c>
      <c r="K8" s="38">
        <f t="shared" si="0"/>
        <v>1</v>
      </c>
      <c r="L8" s="38">
        <f t="shared" si="0"/>
        <v>0</v>
      </c>
      <c r="M8" s="38">
        <f t="shared" si="0"/>
        <v>2</v>
      </c>
      <c r="N8" s="1"/>
    </row>
    <row r="9" spans="1:14" ht="15.75" thickBot="1">
      <c r="A9" s="1"/>
      <c r="B9" s="37"/>
      <c r="C9" s="41" t="s">
        <v>11</v>
      </c>
      <c r="D9" s="40"/>
      <c r="E9" s="39"/>
      <c r="F9" s="39"/>
      <c r="G9" s="39"/>
      <c r="H9" s="39"/>
      <c r="I9" s="39"/>
      <c r="J9" s="39"/>
      <c r="K9" s="38"/>
      <c r="L9" s="38"/>
      <c r="M9" s="38"/>
      <c r="N9" s="1"/>
    </row>
    <row r="10" spans="1:14" ht="16.5" thickTop="1" thickBot="1">
      <c r="A10" s="1"/>
      <c r="B10" s="37"/>
      <c r="C10" s="36" t="s">
        <v>10</v>
      </c>
      <c r="D10" s="35">
        <f t="shared" ref="D10:M10" si="1">D8+D9</f>
        <v>0</v>
      </c>
      <c r="E10" s="34">
        <f t="shared" si="1"/>
        <v>8</v>
      </c>
      <c r="F10" s="34">
        <f t="shared" si="1"/>
        <v>1</v>
      </c>
      <c r="G10" s="34">
        <f t="shared" si="1"/>
        <v>0</v>
      </c>
      <c r="H10" s="34">
        <f t="shared" si="1"/>
        <v>2</v>
      </c>
      <c r="I10" s="34">
        <f t="shared" si="1"/>
        <v>3</v>
      </c>
      <c r="J10" s="34">
        <f t="shared" si="1"/>
        <v>0</v>
      </c>
      <c r="K10" s="33">
        <f t="shared" si="1"/>
        <v>1</v>
      </c>
      <c r="L10" s="33">
        <f t="shared" si="1"/>
        <v>0</v>
      </c>
      <c r="M10" s="33">
        <f t="shared" si="1"/>
        <v>2</v>
      </c>
      <c r="N10" s="1"/>
    </row>
    <row r="11" spans="1:14">
      <c r="A11" s="1"/>
      <c r="B11" s="10"/>
      <c r="C11" s="10" t="s">
        <v>15</v>
      </c>
      <c r="D11" s="48"/>
      <c r="E11" s="47">
        <v>2</v>
      </c>
      <c r="F11" s="47">
        <v>4</v>
      </c>
      <c r="G11" s="47"/>
      <c r="H11" s="47"/>
      <c r="I11" s="47"/>
      <c r="J11" s="47"/>
      <c r="K11" s="46"/>
      <c r="L11" s="46"/>
      <c r="M11" s="46"/>
      <c r="N11" s="1"/>
    </row>
    <row r="12" spans="1:14">
      <c r="A12" s="1"/>
      <c r="B12" s="37"/>
      <c r="C12" s="7" t="s">
        <v>14</v>
      </c>
      <c r="D12" s="45"/>
      <c r="E12" s="44"/>
      <c r="F12" s="44"/>
      <c r="G12" s="44"/>
      <c r="H12" s="44"/>
      <c r="I12" s="44"/>
      <c r="J12" s="44"/>
      <c r="K12" s="43"/>
      <c r="L12" s="43"/>
      <c r="M12" s="43"/>
      <c r="N12" s="1"/>
    </row>
    <row r="13" spans="1:14">
      <c r="A13" s="1"/>
      <c r="B13" s="37" t="s">
        <v>18</v>
      </c>
      <c r="C13" s="42" t="s">
        <v>12</v>
      </c>
      <c r="D13" s="40">
        <f t="shared" ref="D13:M13" si="2">D11+D12</f>
        <v>0</v>
      </c>
      <c r="E13" s="39">
        <f t="shared" si="2"/>
        <v>2</v>
      </c>
      <c r="F13" s="39">
        <f t="shared" si="2"/>
        <v>4</v>
      </c>
      <c r="G13" s="39">
        <f t="shared" si="2"/>
        <v>0</v>
      </c>
      <c r="H13" s="39">
        <f t="shared" si="2"/>
        <v>0</v>
      </c>
      <c r="I13" s="39">
        <f t="shared" si="2"/>
        <v>0</v>
      </c>
      <c r="J13" s="39">
        <f t="shared" si="2"/>
        <v>0</v>
      </c>
      <c r="K13" s="38">
        <f t="shared" si="2"/>
        <v>0</v>
      </c>
      <c r="L13" s="38">
        <f t="shared" si="2"/>
        <v>0</v>
      </c>
      <c r="M13" s="38">
        <f t="shared" si="2"/>
        <v>0</v>
      </c>
      <c r="N13" s="1"/>
    </row>
    <row r="14" spans="1:14" ht="15.75" thickBot="1">
      <c r="A14" s="1"/>
      <c r="B14" s="37"/>
      <c r="C14" s="41" t="s">
        <v>11</v>
      </c>
      <c r="D14" s="40"/>
      <c r="E14" s="39"/>
      <c r="F14" s="39"/>
      <c r="G14" s="39"/>
      <c r="H14" s="39"/>
      <c r="I14" s="39"/>
      <c r="J14" s="39"/>
      <c r="K14" s="38"/>
      <c r="L14" s="38"/>
      <c r="M14" s="38"/>
      <c r="N14" s="1"/>
    </row>
    <row r="15" spans="1:14" ht="16.5" thickTop="1" thickBot="1">
      <c r="A15" s="1"/>
      <c r="B15" s="37"/>
      <c r="C15" s="36" t="s">
        <v>10</v>
      </c>
      <c r="D15" s="35">
        <f t="shared" ref="D15:M15" si="3">D13+D14</f>
        <v>0</v>
      </c>
      <c r="E15" s="34">
        <f t="shared" si="3"/>
        <v>2</v>
      </c>
      <c r="F15" s="34">
        <f t="shared" si="3"/>
        <v>4</v>
      </c>
      <c r="G15" s="34">
        <f t="shared" si="3"/>
        <v>0</v>
      </c>
      <c r="H15" s="34">
        <f t="shared" si="3"/>
        <v>0</v>
      </c>
      <c r="I15" s="34">
        <f t="shared" si="3"/>
        <v>0</v>
      </c>
      <c r="J15" s="34">
        <f t="shared" si="3"/>
        <v>0</v>
      </c>
      <c r="K15" s="33">
        <f t="shared" si="3"/>
        <v>0</v>
      </c>
      <c r="L15" s="33">
        <f t="shared" si="3"/>
        <v>0</v>
      </c>
      <c r="M15" s="33">
        <f t="shared" si="3"/>
        <v>0</v>
      </c>
      <c r="N15" s="1"/>
    </row>
    <row r="16" spans="1:14">
      <c r="A16" s="1"/>
      <c r="B16" s="10"/>
      <c r="C16" s="10" t="s">
        <v>15</v>
      </c>
      <c r="D16" s="48"/>
      <c r="E16" s="47"/>
      <c r="F16" s="47">
        <v>1</v>
      </c>
      <c r="G16" s="47">
        <v>3</v>
      </c>
      <c r="H16" s="47"/>
      <c r="I16" s="47"/>
      <c r="J16" s="47"/>
      <c r="K16" s="46"/>
      <c r="L16" s="46"/>
      <c r="M16" s="46"/>
      <c r="N16" s="1"/>
    </row>
    <row r="17" spans="1:14">
      <c r="A17" s="1"/>
      <c r="B17" s="37"/>
      <c r="C17" s="7" t="s">
        <v>14</v>
      </c>
      <c r="D17" s="45"/>
      <c r="E17" s="44"/>
      <c r="F17" s="44"/>
      <c r="G17" s="44"/>
      <c r="H17" s="44"/>
      <c r="I17" s="44"/>
      <c r="J17" s="44"/>
      <c r="K17" s="43"/>
      <c r="L17" s="43"/>
      <c r="M17" s="43"/>
      <c r="N17" s="1"/>
    </row>
    <row r="18" spans="1:14">
      <c r="A18" s="1"/>
      <c r="B18" s="37" t="s">
        <v>17</v>
      </c>
      <c r="C18" s="42" t="s">
        <v>12</v>
      </c>
      <c r="D18" s="40">
        <f t="shared" ref="D18:M18" si="4">D16+D17</f>
        <v>0</v>
      </c>
      <c r="E18" s="39">
        <f t="shared" si="4"/>
        <v>0</v>
      </c>
      <c r="F18" s="39">
        <f t="shared" si="4"/>
        <v>1</v>
      </c>
      <c r="G18" s="39">
        <f t="shared" si="4"/>
        <v>3</v>
      </c>
      <c r="H18" s="39">
        <f t="shared" si="4"/>
        <v>0</v>
      </c>
      <c r="I18" s="39">
        <f t="shared" si="4"/>
        <v>0</v>
      </c>
      <c r="J18" s="39">
        <f t="shared" si="4"/>
        <v>0</v>
      </c>
      <c r="K18" s="38">
        <f t="shared" si="4"/>
        <v>0</v>
      </c>
      <c r="L18" s="38">
        <f t="shared" si="4"/>
        <v>0</v>
      </c>
      <c r="M18" s="38">
        <f t="shared" si="4"/>
        <v>0</v>
      </c>
      <c r="N18" s="1"/>
    </row>
    <row r="19" spans="1:14" ht="15.75" thickBot="1">
      <c r="A19" s="1"/>
      <c r="B19" s="37"/>
      <c r="C19" s="41" t="s">
        <v>11</v>
      </c>
      <c r="D19" s="40"/>
      <c r="E19" s="39"/>
      <c r="F19" s="39"/>
      <c r="G19" s="39"/>
      <c r="H19" s="39"/>
      <c r="I19" s="39"/>
      <c r="J19" s="39"/>
      <c r="K19" s="38"/>
      <c r="L19" s="38"/>
      <c r="M19" s="38"/>
      <c r="N19" s="1"/>
    </row>
    <row r="20" spans="1:14" ht="16.5" thickTop="1" thickBot="1">
      <c r="A20" s="1"/>
      <c r="B20" s="37"/>
      <c r="C20" s="36" t="s">
        <v>10</v>
      </c>
      <c r="D20" s="35">
        <f t="shared" ref="D20:M20" si="5">D18+D19</f>
        <v>0</v>
      </c>
      <c r="E20" s="34">
        <f t="shared" si="5"/>
        <v>0</v>
      </c>
      <c r="F20" s="34">
        <f t="shared" si="5"/>
        <v>1</v>
      </c>
      <c r="G20" s="34">
        <f t="shared" si="5"/>
        <v>3</v>
      </c>
      <c r="H20" s="34">
        <f t="shared" si="5"/>
        <v>0</v>
      </c>
      <c r="I20" s="34">
        <f t="shared" si="5"/>
        <v>0</v>
      </c>
      <c r="J20" s="34">
        <f t="shared" si="5"/>
        <v>0</v>
      </c>
      <c r="K20" s="33">
        <f t="shared" si="5"/>
        <v>0</v>
      </c>
      <c r="L20" s="33">
        <f t="shared" si="5"/>
        <v>0</v>
      </c>
      <c r="M20" s="33">
        <f t="shared" si="5"/>
        <v>0</v>
      </c>
      <c r="N20" s="1"/>
    </row>
    <row r="21" spans="1:14">
      <c r="A21" s="1"/>
      <c r="B21" s="10"/>
      <c r="C21" s="10" t="s">
        <v>15</v>
      </c>
      <c r="D21" s="48"/>
      <c r="E21" s="47"/>
      <c r="F21" s="47"/>
      <c r="G21" s="47"/>
      <c r="H21" s="47">
        <v>1</v>
      </c>
      <c r="I21" s="47"/>
      <c r="J21" s="47"/>
      <c r="K21" s="46"/>
      <c r="L21" s="46"/>
      <c r="M21" s="46"/>
      <c r="N21" s="1"/>
    </row>
    <row r="22" spans="1:14">
      <c r="A22" s="1"/>
      <c r="B22" s="37"/>
      <c r="C22" s="7" t="s">
        <v>14</v>
      </c>
      <c r="D22" s="45"/>
      <c r="E22" s="44"/>
      <c r="F22" s="44"/>
      <c r="G22" s="44"/>
      <c r="H22" s="44"/>
      <c r="I22" s="44"/>
      <c r="J22" s="44"/>
      <c r="K22" s="43"/>
      <c r="L22" s="43"/>
      <c r="M22" s="43"/>
      <c r="N22" s="1"/>
    </row>
    <row r="23" spans="1:14">
      <c r="A23" s="1"/>
      <c r="B23" s="37" t="s">
        <v>16</v>
      </c>
      <c r="C23" s="42" t="s">
        <v>12</v>
      </c>
      <c r="D23" s="40">
        <f t="shared" ref="D23:M23" si="6">D21+D22</f>
        <v>0</v>
      </c>
      <c r="E23" s="39">
        <f t="shared" si="6"/>
        <v>0</v>
      </c>
      <c r="F23" s="39">
        <f t="shared" si="6"/>
        <v>0</v>
      </c>
      <c r="G23" s="39">
        <f t="shared" si="6"/>
        <v>0</v>
      </c>
      <c r="H23" s="39">
        <f t="shared" si="6"/>
        <v>1</v>
      </c>
      <c r="I23" s="39">
        <f t="shared" si="6"/>
        <v>0</v>
      </c>
      <c r="J23" s="39">
        <f t="shared" si="6"/>
        <v>0</v>
      </c>
      <c r="K23" s="38">
        <f t="shared" si="6"/>
        <v>0</v>
      </c>
      <c r="L23" s="38">
        <f t="shared" si="6"/>
        <v>0</v>
      </c>
      <c r="M23" s="38">
        <f t="shared" si="6"/>
        <v>0</v>
      </c>
      <c r="N23" s="1"/>
    </row>
    <row r="24" spans="1:14" ht="15.75" thickBot="1">
      <c r="A24" s="1"/>
      <c r="B24" s="37"/>
      <c r="C24" s="41" t="s">
        <v>11</v>
      </c>
      <c r="D24" s="40"/>
      <c r="E24" s="39"/>
      <c r="F24" s="39"/>
      <c r="G24" s="39"/>
      <c r="H24" s="39"/>
      <c r="I24" s="39"/>
      <c r="J24" s="39"/>
      <c r="K24" s="38"/>
      <c r="L24" s="38"/>
      <c r="M24" s="38"/>
      <c r="N24" s="1"/>
    </row>
    <row r="25" spans="1:14" ht="16.5" thickTop="1" thickBot="1">
      <c r="A25" s="1"/>
      <c r="B25" s="37"/>
      <c r="C25" s="36" t="s">
        <v>10</v>
      </c>
      <c r="D25" s="35">
        <f t="shared" ref="D25:M25" si="7">D23+D24</f>
        <v>0</v>
      </c>
      <c r="E25" s="34">
        <f t="shared" si="7"/>
        <v>0</v>
      </c>
      <c r="F25" s="34">
        <f t="shared" si="7"/>
        <v>0</v>
      </c>
      <c r="G25" s="34">
        <f t="shared" si="7"/>
        <v>0</v>
      </c>
      <c r="H25" s="34">
        <f t="shared" si="7"/>
        <v>1</v>
      </c>
      <c r="I25" s="34">
        <f t="shared" si="7"/>
        <v>0</v>
      </c>
      <c r="J25" s="34">
        <f t="shared" si="7"/>
        <v>0</v>
      </c>
      <c r="K25" s="33">
        <f t="shared" si="7"/>
        <v>0</v>
      </c>
      <c r="L25" s="33">
        <f t="shared" si="7"/>
        <v>0</v>
      </c>
      <c r="M25" s="33">
        <f t="shared" si="7"/>
        <v>0</v>
      </c>
      <c r="N25" s="1"/>
    </row>
    <row r="26" spans="1:14" ht="15.75" thickTop="1">
      <c r="A26" s="1"/>
      <c r="B26" s="32"/>
      <c r="C26" s="32" t="s">
        <v>15</v>
      </c>
      <c r="D26" s="31">
        <f t="shared" ref="D26:M27" si="8">SUM(D6,D11,D16,D21)</f>
        <v>0</v>
      </c>
      <c r="E26" s="30">
        <f t="shared" si="8"/>
        <v>10</v>
      </c>
      <c r="F26" s="30">
        <f t="shared" si="8"/>
        <v>6</v>
      </c>
      <c r="G26" s="30">
        <f t="shared" si="8"/>
        <v>3</v>
      </c>
      <c r="H26" s="30">
        <f t="shared" si="8"/>
        <v>3</v>
      </c>
      <c r="I26" s="30">
        <f t="shared" si="8"/>
        <v>3</v>
      </c>
      <c r="J26" s="30">
        <f t="shared" si="8"/>
        <v>0</v>
      </c>
      <c r="K26" s="30">
        <f t="shared" si="8"/>
        <v>1</v>
      </c>
      <c r="L26" s="30">
        <f t="shared" si="8"/>
        <v>0</v>
      </c>
      <c r="M26" s="30">
        <f t="shared" si="8"/>
        <v>2</v>
      </c>
      <c r="N26" s="1"/>
    </row>
    <row r="27" spans="1:14">
      <c r="A27" s="1"/>
      <c r="B27" s="26"/>
      <c r="C27" s="26" t="s">
        <v>14</v>
      </c>
      <c r="D27" s="29">
        <f t="shared" si="8"/>
        <v>0</v>
      </c>
      <c r="E27" s="28">
        <f t="shared" si="8"/>
        <v>0</v>
      </c>
      <c r="F27" s="28">
        <f t="shared" si="8"/>
        <v>0</v>
      </c>
      <c r="G27" s="28">
        <f t="shared" si="8"/>
        <v>0</v>
      </c>
      <c r="H27" s="28">
        <f t="shared" si="8"/>
        <v>0</v>
      </c>
      <c r="I27" s="28">
        <f t="shared" si="8"/>
        <v>0</v>
      </c>
      <c r="J27" s="28">
        <f t="shared" si="8"/>
        <v>0</v>
      </c>
      <c r="K27" s="28">
        <f t="shared" si="8"/>
        <v>0</v>
      </c>
      <c r="L27" s="28">
        <f t="shared" si="8"/>
        <v>0</v>
      </c>
      <c r="M27" s="28">
        <f t="shared" si="8"/>
        <v>0</v>
      </c>
      <c r="N27" s="1"/>
    </row>
    <row r="28" spans="1:14">
      <c r="A28" s="1"/>
      <c r="B28" s="22" t="s">
        <v>13</v>
      </c>
      <c r="C28" s="27" t="s">
        <v>12</v>
      </c>
      <c r="D28" s="24">
        <f t="shared" ref="D28:M28" si="9">D26+D27</f>
        <v>0</v>
      </c>
      <c r="E28" s="23">
        <f t="shared" si="9"/>
        <v>10</v>
      </c>
      <c r="F28" s="23">
        <f t="shared" si="9"/>
        <v>6</v>
      </c>
      <c r="G28" s="23">
        <f t="shared" si="9"/>
        <v>3</v>
      </c>
      <c r="H28" s="23">
        <f t="shared" si="9"/>
        <v>3</v>
      </c>
      <c r="I28" s="23">
        <f t="shared" si="9"/>
        <v>3</v>
      </c>
      <c r="J28" s="23">
        <f t="shared" si="9"/>
        <v>0</v>
      </c>
      <c r="K28" s="23">
        <f t="shared" si="9"/>
        <v>1</v>
      </c>
      <c r="L28" s="23">
        <f t="shared" si="9"/>
        <v>0</v>
      </c>
      <c r="M28" s="23">
        <f t="shared" si="9"/>
        <v>2</v>
      </c>
      <c r="N28" s="1"/>
    </row>
    <row r="29" spans="1:14" ht="15.75" thickBot="1">
      <c r="A29" s="1"/>
      <c r="B29" s="26"/>
      <c r="C29" s="25" t="s">
        <v>11</v>
      </c>
      <c r="D29" s="24">
        <f>SUM(D9,D14,D19,D24)</f>
        <v>0</v>
      </c>
      <c r="E29" s="23">
        <f>SUM(E9,E14,E19,E24)</f>
        <v>0</v>
      </c>
      <c r="F29" s="23">
        <f>SUM(F9,F14,F19,F24)</f>
        <v>0</v>
      </c>
      <c r="G29" s="23">
        <f>SUM(G9,G14,G19,G24)</f>
        <v>0</v>
      </c>
      <c r="H29" s="23">
        <f t="shared" ref="H29:M29" si="10">SUM(H9,H14,H19,H24)</f>
        <v>0</v>
      </c>
      <c r="I29" s="23">
        <f t="shared" si="10"/>
        <v>0</v>
      </c>
      <c r="J29" s="23">
        <f t="shared" si="10"/>
        <v>0</v>
      </c>
      <c r="K29" s="23">
        <f t="shared" si="10"/>
        <v>0</v>
      </c>
      <c r="L29" s="23">
        <f t="shared" si="10"/>
        <v>0</v>
      </c>
      <c r="M29" s="23">
        <f t="shared" si="10"/>
        <v>0</v>
      </c>
      <c r="N29" s="1"/>
    </row>
    <row r="30" spans="1:14" ht="17.25" thickTop="1" thickBot="1">
      <c r="A30" s="1"/>
      <c r="B30" s="22"/>
      <c r="C30" s="21" t="s">
        <v>10</v>
      </c>
      <c r="D30" s="20">
        <f t="shared" ref="D30:M30" si="11">D28+D29</f>
        <v>0</v>
      </c>
      <c r="E30" s="19">
        <f t="shared" si="11"/>
        <v>10</v>
      </c>
      <c r="F30" s="19">
        <f t="shared" si="11"/>
        <v>6</v>
      </c>
      <c r="G30" s="19">
        <f t="shared" si="11"/>
        <v>3</v>
      </c>
      <c r="H30" s="19">
        <f t="shared" si="11"/>
        <v>3</v>
      </c>
      <c r="I30" s="19">
        <f t="shared" si="11"/>
        <v>3</v>
      </c>
      <c r="J30" s="19">
        <f t="shared" si="11"/>
        <v>0</v>
      </c>
      <c r="K30" s="19">
        <f t="shared" si="11"/>
        <v>1</v>
      </c>
      <c r="L30" s="19">
        <f t="shared" si="11"/>
        <v>0</v>
      </c>
      <c r="M30" s="19">
        <f t="shared" si="11"/>
        <v>2</v>
      </c>
      <c r="N30" s="1"/>
    </row>
    <row r="31" spans="1:14" ht="16.5" thickTop="1">
      <c r="A31" s="1"/>
      <c r="B31" s="17" t="s">
        <v>9</v>
      </c>
      <c r="C31" s="18"/>
      <c r="D31" s="17"/>
      <c r="E31" s="16">
        <v>10</v>
      </c>
      <c r="F31" s="16">
        <v>6</v>
      </c>
      <c r="G31" s="16">
        <v>3</v>
      </c>
      <c r="H31" s="16">
        <v>3</v>
      </c>
      <c r="I31" s="16">
        <v>3</v>
      </c>
      <c r="J31" s="16">
        <v>0</v>
      </c>
      <c r="K31" s="16">
        <v>1</v>
      </c>
      <c r="L31" s="16">
        <v>0</v>
      </c>
      <c r="M31" s="15">
        <v>2</v>
      </c>
      <c r="N31" s="4">
        <f>M31/M30</f>
        <v>1</v>
      </c>
    </row>
    <row r="32" spans="1:14" ht="16.5" thickBot="1">
      <c r="A32" s="1"/>
      <c r="B32" s="7" t="s">
        <v>8</v>
      </c>
      <c r="C32" s="1"/>
      <c r="D32" s="7"/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3">
        <v>0</v>
      </c>
      <c r="N32" s="12">
        <f>M32/M30</f>
        <v>0</v>
      </c>
    </row>
    <row r="33" spans="1:14" ht="15.75">
      <c r="A33" s="1"/>
      <c r="B33" s="10" t="s">
        <v>7</v>
      </c>
      <c r="C33" s="11"/>
      <c r="D33" s="10"/>
      <c r="E33" s="9">
        <v>6</v>
      </c>
      <c r="F33" s="9">
        <v>5</v>
      </c>
      <c r="G33" s="9">
        <v>3</v>
      </c>
      <c r="H33" s="9">
        <v>3</v>
      </c>
      <c r="I33" s="9">
        <v>3</v>
      </c>
      <c r="J33" s="9">
        <v>0</v>
      </c>
      <c r="K33" s="9">
        <v>1</v>
      </c>
      <c r="L33" s="9">
        <v>0</v>
      </c>
      <c r="M33" s="8">
        <v>1</v>
      </c>
      <c r="N33" s="4">
        <f>M33/M30</f>
        <v>0.5</v>
      </c>
    </row>
    <row r="34" spans="1:14" ht="15.75">
      <c r="A34" s="1"/>
      <c r="B34" s="7" t="s">
        <v>6</v>
      </c>
      <c r="C34" s="1"/>
      <c r="D34" s="7"/>
      <c r="E34" s="6">
        <v>4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5">
        <v>1</v>
      </c>
      <c r="N34" s="4">
        <f>M34/M30</f>
        <v>0.5</v>
      </c>
    </row>
    <row r="35" spans="1:14">
      <c r="A35" s="1"/>
      <c r="B35" s="3"/>
      <c r="C35" s="3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mergeCells count="6">
    <mergeCell ref="B1:M1"/>
    <mergeCell ref="B2:M2"/>
    <mergeCell ref="B3:M3"/>
    <mergeCell ref="B4:B5"/>
    <mergeCell ref="C4:C5"/>
    <mergeCell ref="D4:M4"/>
  </mergeCells>
  <printOptions horizontalCentered="1"/>
  <pageMargins left="0.51181102362204722" right="0.51181102362204722" top="0.51181102362204722" bottom="0.51181102362204722" header="0.31496062992125984" footer="0.31496062992125984"/>
  <pageSetup scale="65" orientation="portrait" r:id="rId1"/>
  <headerFooter alignWithMargins="0">
    <oddFooter>&amp;L&amp;"Lucida Sans Unicode,Regular"&amp;10Institutional Analysis and Planning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53"/>
  <sheetViews>
    <sheetView workbookViewId="0"/>
  </sheetViews>
  <sheetFormatPr defaultRowHeight="15"/>
  <cols>
    <col min="3" max="3" width="15.77734375" customWidth="1"/>
    <col min="4" max="4" width="8" hidden="1" customWidth="1"/>
  </cols>
  <sheetData>
    <row r="1" spans="1:14" ht="18">
      <c r="A1" s="55"/>
      <c r="B1" s="67" t="s">
        <v>33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55"/>
    </row>
    <row r="2" spans="1:14" ht="24">
      <c r="A2" s="54"/>
      <c r="B2" s="74" t="s">
        <v>39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54"/>
    </row>
    <row r="3" spans="1:14" ht="18">
      <c r="A3" s="53"/>
      <c r="B3" s="75" t="s">
        <v>38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53"/>
    </row>
    <row r="4" spans="1:14" ht="15.75">
      <c r="A4" s="51"/>
      <c r="B4" s="71" t="s">
        <v>32</v>
      </c>
      <c r="C4" s="71" t="s">
        <v>31</v>
      </c>
      <c r="D4" s="68" t="s">
        <v>30</v>
      </c>
      <c r="E4" s="69"/>
      <c r="F4" s="69"/>
      <c r="G4" s="69"/>
      <c r="H4" s="69"/>
      <c r="I4" s="69"/>
      <c r="J4" s="69"/>
      <c r="K4" s="69"/>
      <c r="L4" s="69"/>
      <c r="M4" s="70"/>
      <c r="N4" s="51"/>
    </row>
    <row r="5" spans="1:14" ht="15.75">
      <c r="A5" s="51"/>
      <c r="B5" s="72"/>
      <c r="C5" s="72"/>
      <c r="D5" s="52" t="s">
        <v>29</v>
      </c>
      <c r="E5" s="52" t="s">
        <v>28</v>
      </c>
      <c r="F5" s="52" t="s">
        <v>27</v>
      </c>
      <c r="G5" s="52" t="s">
        <v>26</v>
      </c>
      <c r="H5" s="52" t="s">
        <v>25</v>
      </c>
      <c r="I5" s="52" t="s">
        <v>24</v>
      </c>
      <c r="J5" s="52" t="s">
        <v>23</v>
      </c>
      <c r="K5" s="52" t="s">
        <v>22</v>
      </c>
      <c r="L5" s="52" t="s">
        <v>21</v>
      </c>
      <c r="M5" s="52" t="s">
        <v>20</v>
      </c>
      <c r="N5" s="51"/>
    </row>
    <row r="6" spans="1:14">
      <c r="A6" s="1"/>
      <c r="B6" s="7"/>
      <c r="C6" s="7" t="s">
        <v>15</v>
      </c>
      <c r="D6" s="50"/>
      <c r="E6" s="49">
        <v>2</v>
      </c>
      <c r="F6" s="49">
        <v>1</v>
      </c>
      <c r="G6" s="49"/>
      <c r="H6" s="49"/>
      <c r="I6" s="49">
        <v>6</v>
      </c>
      <c r="J6" s="49">
        <v>1</v>
      </c>
      <c r="K6" s="43">
        <v>1</v>
      </c>
      <c r="L6" s="43">
        <v>4</v>
      </c>
      <c r="M6" s="43">
        <v>5</v>
      </c>
      <c r="N6" s="1"/>
    </row>
    <row r="7" spans="1:14">
      <c r="A7" s="1"/>
      <c r="B7" s="37"/>
      <c r="C7" s="7" t="s">
        <v>14</v>
      </c>
      <c r="D7" s="45"/>
      <c r="E7" s="44"/>
      <c r="F7" s="44"/>
      <c r="G7" s="44"/>
      <c r="H7" s="44"/>
      <c r="I7" s="44"/>
      <c r="J7" s="44"/>
      <c r="K7" s="43"/>
      <c r="L7" s="43"/>
      <c r="M7" s="43"/>
      <c r="N7" s="1"/>
    </row>
    <row r="8" spans="1:14">
      <c r="A8" s="1"/>
      <c r="B8" s="37" t="s">
        <v>19</v>
      </c>
      <c r="C8" s="42" t="s">
        <v>12</v>
      </c>
      <c r="D8" s="40">
        <f t="shared" ref="D8:M8" si="0">D6+D7</f>
        <v>0</v>
      </c>
      <c r="E8" s="39">
        <f t="shared" si="0"/>
        <v>2</v>
      </c>
      <c r="F8" s="39">
        <f t="shared" si="0"/>
        <v>1</v>
      </c>
      <c r="G8" s="39">
        <f t="shared" si="0"/>
        <v>0</v>
      </c>
      <c r="H8" s="39">
        <f t="shared" si="0"/>
        <v>0</v>
      </c>
      <c r="I8" s="39">
        <f t="shared" si="0"/>
        <v>6</v>
      </c>
      <c r="J8" s="39">
        <f t="shared" si="0"/>
        <v>1</v>
      </c>
      <c r="K8" s="38">
        <f t="shared" si="0"/>
        <v>1</v>
      </c>
      <c r="L8" s="38">
        <f t="shared" si="0"/>
        <v>4</v>
      </c>
      <c r="M8" s="38">
        <f t="shared" si="0"/>
        <v>5</v>
      </c>
      <c r="N8" s="1"/>
    </row>
    <row r="9" spans="1:14" ht="15.75" thickBot="1">
      <c r="A9" s="1"/>
      <c r="B9" s="37"/>
      <c r="C9" s="41" t="s">
        <v>11</v>
      </c>
      <c r="D9" s="40"/>
      <c r="E9" s="39"/>
      <c r="F9" s="39"/>
      <c r="G9" s="39"/>
      <c r="H9" s="39"/>
      <c r="I9" s="39"/>
      <c r="J9" s="39"/>
      <c r="K9" s="38"/>
      <c r="L9" s="38"/>
      <c r="M9" s="38"/>
      <c r="N9" s="1"/>
    </row>
    <row r="10" spans="1:14" ht="16.5" thickTop="1" thickBot="1">
      <c r="A10" s="1"/>
      <c r="B10" s="37"/>
      <c r="C10" s="36" t="s">
        <v>10</v>
      </c>
      <c r="D10" s="35">
        <f t="shared" ref="D10:M10" si="1">D8+D9</f>
        <v>0</v>
      </c>
      <c r="E10" s="34">
        <f t="shared" si="1"/>
        <v>2</v>
      </c>
      <c r="F10" s="34">
        <f t="shared" si="1"/>
        <v>1</v>
      </c>
      <c r="G10" s="34">
        <f t="shared" si="1"/>
        <v>0</v>
      </c>
      <c r="H10" s="34">
        <f t="shared" si="1"/>
        <v>0</v>
      </c>
      <c r="I10" s="34">
        <f t="shared" si="1"/>
        <v>6</v>
      </c>
      <c r="J10" s="34">
        <f t="shared" si="1"/>
        <v>1</v>
      </c>
      <c r="K10" s="33">
        <f t="shared" si="1"/>
        <v>1</v>
      </c>
      <c r="L10" s="33">
        <f t="shared" si="1"/>
        <v>4</v>
      </c>
      <c r="M10" s="33">
        <f t="shared" si="1"/>
        <v>5</v>
      </c>
      <c r="N10" s="1"/>
    </row>
    <row r="11" spans="1:14">
      <c r="A11" s="1"/>
      <c r="B11" s="10"/>
      <c r="C11" s="10" t="s">
        <v>15</v>
      </c>
      <c r="D11" s="48"/>
      <c r="E11" s="47">
        <v>2</v>
      </c>
      <c r="F11" s="47">
        <v>1</v>
      </c>
      <c r="G11" s="47"/>
      <c r="H11" s="47"/>
      <c r="I11" s="47">
        <v>1</v>
      </c>
      <c r="J11" s="47">
        <v>2</v>
      </c>
      <c r="K11" s="46"/>
      <c r="L11" s="46">
        <v>1</v>
      </c>
      <c r="M11" s="46">
        <v>3</v>
      </c>
      <c r="N11" s="1"/>
    </row>
    <row r="12" spans="1:14">
      <c r="A12" s="1"/>
      <c r="B12" s="37"/>
      <c r="C12" s="7" t="s">
        <v>14</v>
      </c>
      <c r="D12" s="45"/>
      <c r="E12" s="44"/>
      <c r="F12" s="44"/>
      <c r="G12" s="44"/>
      <c r="H12" s="44"/>
      <c r="I12" s="44"/>
      <c r="J12" s="44"/>
      <c r="K12" s="43"/>
      <c r="L12" s="43"/>
      <c r="M12" s="43"/>
      <c r="N12" s="1"/>
    </row>
    <row r="13" spans="1:14">
      <c r="A13" s="1"/>
      <c r="B13" s="37" t="s">
        <v>18</v>
      </c>
      <c r="C13" s="42" t="s">
        <v>12</v>
      </c>
      <c r="D13" s="40">
        <f t="shared" ref="D13:M13" si="2">D11+D12</f>
        <v>0</v>
      </c>
      <c r="E13" s="39">
        <f t="shared" si="2"/>
        <v>2</v>
      </c>
      <c r="F13" s="39">
        <f t="shared" si="2"/>
        <v>1</v>
      </c>
      <c r="G13" s="39">
        <f t="shared" si="2"/>
        <v>0</v>
      </c>
      <c r="H13" s="39">
        <f t="shared" si="2"/>
        <v>0</v>
      </c>
      <c r="I13" s="39">
        <f t="shared" si="2"/>
        <v>1</v>
      </c>
      <c r="J13" s="39">
        <f t="shared" si="2"/>
        <v>2</v>
      </c>
      <c r="K13" s="38">
        <f t="shared" si="2"/>
        <v>0</v>
      </c>
      <c r="L13" s="38">
        <f t="shared" si="2"/>
        <v>1</v>
      </c>
      <c r="M13" s="38">
        <f t="shared" si="2"/>
        <v>3</v>
      </c>
      <c r="N13" s="1"/>
    </row>
    <row r="14" spans="1:14" ht="15.75" thickBot="1">
      <c r="A14" s="1"/>
      <c r="B14" s="37"/>
      <c r="C14" s="41" t="s">
        <v>11</v>
      </c>
      <c r="D14" s="40"/>
      <c r="E14" s="39"/>
      <c r="F14" s="39"/>
      <c r="G14" s="39"/>
      <c r="H14" s="39"/>
      <c r="I14" s="39"/>
      <c r="J14" s="39"/>
      <c r="K14" s="38"/>
      <c r="L14" s="38"/>
      <c r="M14" s="38"/>
      <c r="N14" s="1"/>
    </row>
    <row r="15" spans="1:14" ht="16.5" thickTop="1" thickBot="1">
      <c r="A15" s="1"/>
      <c r="B15" s="37"/>
      <c r="C15" s="36" t="s">
        <v>10</v>
      </c>
      <c r="D15" s="35">
        <f t="shared" ref="D15:M15" si="3">D13+D14</f>
        <v>0</v>
      </c>
      <c r="E15" s="34">
        <f t="shared" si="3"/>
        <v>2</v>
      </c>
      <c r="F15" s="34">
        <f t="shared" si="3"/>
        <v>1</v>
      </c>
      <c r="G15" s="34">
        <f t="shared" si="3"/>
        <v>0</v>
      </c>
      <c r="H15" s="34">
        <f t="shared" si="3"/>
        <v>0</v>
      </c>
      <c r="I15" s="34">
        <f t="shared" si="3"/>
        <v>1</v>
      </c>
      <c r="J15" s="34">
        <f t="shared" si="3"/>
        <v>2</v>
      </c>
      <c r="K15" s="33">
        <f t="shared" si="3"/>
        <v>0</v>
      </c>
      <c r="L15" s="33">
        <f t="shared" si="3"/>
        <v>1</v>
      </c>
      <c r="M15" s="33">
        <f t="shared" si="3"/>
        <v>3</v>
      </c>
      <c r="N15" s="1"/>
    </row>
    <row r="16" spans="1:14">
      <c r="A16" s="1"/>
      <c r="B16" s="10"/>
      <c r="C16" s="10" t="s">
        <v>15</v>
      </c>
      <c r="D16" s="48"/>
      <c r="E16" s="47"/>
      <c r="F16" s="47">
        <v>2</v>
      </c>
      <c r="G16" s="47">
        <v>1</v>
      </c>
      <c r="H16" s="47"/>
      <c r="I16" s="47"/>
      <c r="J16" s="47">
        <v>2</v>
      </c>
      <c r="K16" s="46">
        <v>3</v>
      </c>
      <c r="L16" s="46"/>
      <c r="M16" s="46">
        <v>1</v>
      </c>
      <c r="N16" s="1"/>
    </row>
    <row r="17" spans="1:14">
      <c r="A17" s="1"/>
      <c r="B17" s="37"/>
      <c r="C17" s="7" t="s">
        <v>14</v>
      </c>
      <c r="D17" s="45"/>
      <c r="E17" s="44"/>
      <c r="F17" s="44"/>
      <c r="G17" s="44"/>
      <c r="H17" s="44"/>
      <c r="I17" s="44"/>
      <c r="J17" s="44"/>
      <c r="K17" s="43"/>
      <c r="L17" s="43"/>
      <c r="M17" s="43"/>
      <c r="N17" s="1"/>
    </row>
    <row r="18" spans="1:14">
      <c r="A18" s="1"/>
      <c r="B18" s="37" t="s">
        <v>17</v>
      </c>
      <c r="C18" s="42" t="s">
        <v>12</v>
      </c>
      <c r="D18" s="40">
        <f t="shared" ref="D18:M18" si="4">D16+D17</f>
        <v>0</v>
      </c>
      <c r="E18" s="39">
        <f t="shared" si="4"/>
        <v>0</v>
      </c>
      <c r="F18" s="39">
        <f t="shared" si="4"/>
        <v>2</v>
      </c>
      <c r="G18" s="39">
        <f t="shared" si="4"/>
        <v>1</v>
      </c>
      <c r="H18" s="39">
        <f t="shared" si="4"/>
        <v>0</v>
      </c>
      <c r="I18" s="39">
        <f t="shared" si="4"/>
        <v>0</v>
      </c>
      <c r="J18" s="39">
        <f t="shared" si="4"/>
        <v>2</v>
      </c>
      <c r="K18" s="38">
        <f t="shared" si="4"/>
        <v>3</v>
      </c>
      <c r="L18" s="38">
        <f t="shared" si="4"/>
        <v>0</v>
      </c>
      <c r="M18" s="38">
        <f t="shared" si="4"/>
        <v>1</v>
      </c>
      <c r="N18" s="1"/>
    </row>
    <row r="19" spans="1:14" ht="15.75" thickBot="1">
      <c r="A19" s="1"/>
      <c r="B19" s="37"/>
      <c r="C19" s="41" t="s">
        <v>11</v>
      </c>
      <c r="D19" s="40"/>
      <c r="E19" s="39"/>
      <c r="F19" s="39"/>
      <c r="G19" s="39"/>
      <c r="H19" s="39"/>
      <c r="I19" s="39"/>
      <c r="J19" s="39"/>
      <c r="K19" s="38"/>
      <c r="L19" s="38"/>
      <c r="M19" s="38"/>
      <c r="N19" s="1"/>
    </row>
    <row r="20" spans="1:14" ht="16.5" thickTop="1" thickBot="1">
      <c r="A20" s="1"/>
      <c r="B20" s="37"/>
      <c r="C20" s="36" t="s">
        <v>10</v>
      </c>
      <c r="D20" s="35">
        <f t="shared" ref="D20:M20" si="5">D18+D19</f>
        <v>0</v>
      </c>
      <c r="E20" s="34">
        <f t="shared" si="5"/>
        <v>0</v>
      </c>
      <c r="F20" s="34">
        <f t="shared" si="5"/>
        <v>2</v>
      </c>
      <c r="G20" s="34">
        <f t="shared" si="5"/>
        <v>1</v>
      </c>
      <c r="H20" s="34">
        <f t="shared" si="5"/>
        <v>0</v>
      </c>
      <c r="I20" s="34">
        <f t="shared" si="5"/>
        <v>0</v>
      </c>
      <c r="J20" s="34">
        <f t="shared" si="5"/>
        <v>2</v>
      </c>
      <c r="K20" s="33">
        <f t="shared" si="5"/>
        <v>3</v>
      </c>
      <c r="L20" s="33">
        <f t="shared" si="5"/>
        <v>0</v>
      </c>
      <c r="M20" s="33">
        <f t="shared" si="5"/>
        <v>1</v>
      </c>
      <c r="N20" s="1"/>
    </row>
    <row r="21" spans="1:14">
      <c r="A21" s="1"/>
      <c r="B21" s="10"/>
      <c r="C21" s="10" t="s">
        <v>15</v>
      </c>
      <c r="D21" s="48"/>
      <c r="E21" s="47"/>
      <c r="F21" s="47"/>
      <c r="G21" s="47">
        <v>2</v>
      </c>
      <c r="H21" s="47">
        <v>3</v>
      </c>
      <c r="I21" s="47">
        <v>1</v>
      </c>
      <c r="J21" s="47"/>
      <c r="K21" s="46">
        <v>2</v>
      </c>
      <c r="L21" s="46">
        <v>5</v>
      </c>
      <c r="M21" s="46">
        <v>3</v>
      </c>
      <c r="N21" s="1"/>
    </row>
    <row r="22" spans="1:14">
      <c r="A22" s="1"/>
      <c r="B22" s="37"/>
      <c r="C22" s="7" t="s">
        <v>14</v>
      </c>
      <c r="D22" s="45"/>
      <c r="E22" s="44"/>
      <c r="F22" s="44"/>
      <c r="G22" s="44"/>
      <c r="H22" s="44"/>
      <c r="I22" s="44"/>
      <c r="J22" s="44"/>
      <c r="K22" s="43"/>
      <c r="L22" s="43"/>
      <c r="M22" s="43"/>
      <c r="N22" s="1"/>
    </row>
    <row r="23" spans="1:14">
      <c r="A23" s="1"/>
      <c r="B23" s="37" t="s">
        <v>16</v>
      </c>
      <c r="C23" s="42" t="s">
        <v>12</v>
      </c>
      <c r="D23" s="40">
        <f t="shared" ref="D23:M23" si="6">D21+D22</f>
        <v>0</v>
      </c>
      <c r="E23" s="39">
        <f t="shared" si="6"/>
        <v>0</v>
      </c>
      <c r="F23" s="39">
        <f t="shared" si="6"/>
        <v>0</v>
      </c>
      <c r="G23" s="39">
        <f t="shared" si="6"/>
        <v>2</v>
      </c>
      <c r="H23" s="39">
        <f t="shared" si="6"/>
        <v>3</v>
      </c>
      <c r="I23" s="39">
        <f t="shared" si="6"/>
        <v>1</v>
      </c>
      <c r="J23" s="39">
        <f t="shared" si="6"/>
        <v>0</v>
      </c>
      <c r="K23" s="38">
        <f t="shared" si="6"/>
        <v>2</v>
      </c>
      <c r="L23" s="38">
        <f t="shared" si="6"/>
        <v>5</v>
      </c>
      <c r="M23" s="38">
        <f t="shared" si="6"/>
        <v>3</v>
      </c>
      <c r="N23" s="1"/>
    </row>
    <row r="24" spans="1:14" ht="15.75" thickBot="1">
      <c r="A24" s="1"/>
      <c r="B24" s="37"/>
      <c r="C24" s="41" t="s">
        <v>11</v>
      </c>
      <c r="D24" s="40"/>
      <c r="E24" s="39"/>
      <c r="F24" s="39"/>
      <c r="G24" s="39"/>
      <c r="H24" s="39"/>
      <c r="I24" s="39"/>
      <c r="J24" s="39"/>
      <c r="K24" s="38"/>
      <c r="L24" s="38"/>
      <c r="M24" s="38"/>
      <c r="N24" s="1"/>
    </row>
    <row r="25" spans="1:14" ht="16.5" thickTop="1" thickBot="1">
      <c r="A25" s="1"/>
      <c r="B25" s="37"/>
      <c r="C25" s="36" t="s">
        <v>10</v>
      </c>
      <c r="D25" s="35">
        <f t="shared" ref="D25:M25" si="7">D23+D24</f>
        <v>0</v>
      </c>
      <c r="E25" s="34">
        <f t="shared" si="7"/>
        <v>0</v>
      </c>
      <c r="F25" s="34">
        <f t="shared" si="7"/>
        <v>0</v>
      </c>
      <c r="G25" s="34">
        <f t="shared" si="7"/>
        <v>2</v>
      </c>
      <c r="H25" s="34">
        <f t="shared" si="7"/>
        <v>3</v>
      </c>
      <c r="I25" s="34">
        <f t="shared" si="7"/>
        <v>1</v>
      </c>
      <c r="J25" s="34">
        <f t="shared" si="7"/>
        <v>0</v>
      </c>
      <c r="K25" s="33">
        <f t="shared" si="7"/>
        <v>2</v>
      </c>
      <c r="L25" s="33">
        <f t="shared" si="7"/>
        <v>5</v>
      </c>
      <c r="M25" s="33">
        <f t="shared" si="7"/>
        <v>3</v>
      </c>
      <c r="N25" s="1"/>
    </row>
    <row r="26" spans="1:14" ht="15.75" thickTop="1">
      <c r="A26" s="1"/>
      <c r="B26" s="32"/>
      <c r="C26" s="32" t="s">
        <v>15</v>
      </c>
      <c r="D26" s="31">
        <f t="shared" ref="D26:M27" si="8">SUM(D6,D11,D16,D21)</f>
        <v>0</v>
      </c>
      <c r="E26" s="30">
        <f t="shared" si="8"/>
        <v>4</v>
      </c>
      <c r="F26" s="30">
        <f t="shared" si="8"/>
        <v>4</v>
      </c>
      <c r="G26" s="30">
        <f t="shared" si="8"/>
        <v>3</v>
      </c>
      <c r="H26" s="30">
        <f t="shared" si="8"/>
        <v>3</v>
      </c>
      <c r="I26" s="30">
        <f t="shared" si="8"/>
        <v>8</v>
      </c>
      <c r="J26" s="30">
        <f t="shared" si="8"/>
        <v>5</v>
      </c>
      <c r="K26" s="30">
        <f t="shared" si="8"/>
        <v>6</v>
      </c>
      <c r="L26" s="30">
        <f t="shared" si="8"/>
        <v>10</v>
      </c>
      <c r="M26" s="30">
        <f t="shared" si="8"/>
        <v>12</v>
      </c>
      <c r="N26" s="1"/>
    </row>
    <row r="27" spans="1:14">
      <c r="A27" s="1"/>
      <c r="B27" s="26"/>
      <c r="C27" s="26" t="s">
        <v>14</v>
      </c>
      <c r="D27" s="29">
        <f t="shared" si="8"/>
        <v>0</v>
      </c>
      <c r="E27" s="28">
        <f t="shared" si="8"/>
        <v>0</v>
      </c>
      <c r="F27" s="28">
        <f t="shared" si="8"/>
        <v>0</v>
      </c>
      <c r="G27" s="28">
        <f t="shared" si="8"/>
        <v>0</v>
      </c>
      <c r="H27" s="28">
        <f t="shared" si="8"/>
        <v>0</v>
      </c>
      <c r="I27" s="28">
        <f t="shared" si="8"/>
        <v>0</v>
      </c>
      <c r="J27" s="28">
        <f t="shared" si="8"/>
        <v>0</v>
      </c>
      <c r="K27" s="28">
        <f t="shared" si="8"/>
        <v>0</v>
      </c>
      <c r="L27" s="28">
        <f t="shared" si="8"/>
        <v>0</v>
      </c>
      <c r="M27" s="28">
        <f t="shared" si="8"/>
        <v>0</v>
      </c>
      <c r="N27" s="1"/>
    </row>
    <row r="28" spans="1:14">
      <c r="A28" s="1"/>
      <c r="B28" s="22" t="s">
        <v>13</v>
      </c>
      <c r="C28" s="27" t="s">
        <v>12</v>
      </c>
      <c r="D28" s="24">
        <f t="shared" ref="D28:M28" si="9">D26+D27</f>
        <v>0</v>
      </c>
      <c r="E28" s="23">
        <f t="shared" si="9"/>
        <v>4</v>
      </c>
      <c r="F28" s="23">
        <f t="shared" si="9"/>
        <v>4</v>
      </c>
      <c r="G28" s="23">
        <f t="shared" si="9"/>
        <v>3</v>
      </c>
      <c r="H28" s="23">
        <f t="shared" si="9"/>
        <v>3</v>
      </c>
      <c r="I28" s="23">
        <f t="shared" si="9"/>
        <v>8</v>
      </c>
      <c r="J28" s="23">
        <f t="shared" si="9"/>
        <v>5</v>
      </c>
      <c r="K28" s="23">
        <f t="shared" si="9"/>
        <v>6</v>
      </c>
      <c r="L28" s="23">
        <f t="shared" si="9"/>
        <v>10</v>
      </c>
      <c r="M28" s="23">
        <f t="shared" si="9"/>
        <v>12</v>
      </c>
      <c r="N28" s="1"/>
    </row>
    <row r="29" spans="1:14" ht="15.75" thickBot="1">
      <c r="A29" s="1"/>
      <c r="B29" s="26"/>
      <c r="C29" s="25" t="s">
        <v>11</v>
      </c>
      <c r="D29" s="24">
        <f>SUM(D9,D14,D19,D24)</f>
        <v>0</v>
      </c>
      <c r="E29" s="23">
        <f>SUM(E9,E14,E19,E24)</f>
        <v>0</v>
      </c>
      <c r="F29" s="23">
        <f>SUM(F9,F14,F19,F24)</f>
        <v>0</v>
      </c>
      <c r="G29" s="23">
        <f>SUM(G9,G14,G19,G24)</f>
        <v>0</v>
      </c>
      <c r="H29" s="23">
        <f t="shared" ref="H29:M29" si="10">SUM(H9,H14,H19,H24)</f>
        <v>0</v>
      </c>
      <c r="I29" s="23">
        <f t="shared" si="10"/>
        <v>0</v>
      </c>
      <c r="J29" s="23">
        <f t="shared" si="10"/>
        <v>0</v>
      </c>
      <c r="K29" s="23">
        <f t="shared" si="10"/>
        <v>0</v>
      </c>
      <c r="L29" s="23">
        <f t="shared" si="10"/>
        <v>0</v>
      </c>
      <c r="M29" s="23">
        <f t="shared" si="10"/>
        <v>0</v>
      </c>
      <c r="N29" s="1"/>
    </row>
    <row r="30" spans="1:14" ht="17.25" thickTop="1" thickBot="1">
      <c r="A30" s="1"/>
      <c r="B30" s="22"/>
      <c r="C30" s="21" t="s">
        <v>10</v>
      </c>
      <c r="D30" s="20">
        <f t="shared" ref="D30:M30" si="11">D28+D29</f>
        <v>0</v>
      </c>
      <c r="E30" s="19">
        <f t="shared" si="11"/>
        <v>4</v>
      </c>
      <c r="F30" s="19">
        <f t="shared" si="11"/>
        <v>4</v>
      </c>
      <c r="G30" s="19">
        <f t="shared" si="11"/>
        <v>3</v>
      </c>
      <c r="H30" s="19">
        <f t="shared" si="11"/>
        <v>3</v>
      </c>
      <c r="I30" s="19">
        <f t="shared" si="11"/>
        <v>8</v>
      </c>
      <c r="J30" s="19">
        <f t="shared" si="11"/>
        <v>5</v>
      </c>
      <c r="K30" s="19">
        <f t="shared" si="11"/>
        <v>6</v>
      </c>
      <c r="L30" s="19">
        <f t="shared" si="11"/>
        <v>10</v>
      </c>
      <c r="M30" s="19">
        <f t="shared" si="11"/>
        <v>12</v>
      </c>
      <c r="N30" s="1"/>
    </row>
    <row r="31" spans="1:14" ht="16.5" thickTop="1">
      <c r="A31" s="1"/>
      <c r="B31" s="17" t="s">
        <v>9</v>
      </c>
      <c r="C31" s="18"/>
      <c r="D31" s="17"/>
      <c r="E31" s="16">
        <v>1</v>
      </c>
      <c r="F31" s="16">
        <v>2</v>
      </c>
      <c r="G31" s="16">
        <v>1</v>
      </c>
      <c r="H31" s="16">
        <v>1</v>
      </c>
      <c r="I31" s="16">
        <v>7</v>
      </c>
      <c r="J31" s="16">
        <v>5</v>
      </c>
      <c r="K31" s="16">
        <v>5</v>
      </c>
      <c r="L31" s="16">
        <v>8</v>
      </c>
      <c r="M31" s="15">
        <v>8</v>
      </c>
      <c r="N31" s="4">
        <f>M31/M30</f>
        <v>0.66666666666666663</v>
      </c>
    </row>
    <row r="32" spans="1:14" ht="16.5" thickBot="1">
      <c r="A32" s="1"/>
      <c r="B32" s="7" t="s">
        <v>8</v>
      </c>
      <c r="C32" s="1"/>
      <c r="D32" s="7"/>
      <c r="E32" s="14">
        <v>3</v>
      </c>
      <c r="F32" s="14">
        <v>2</v>
      </c>
      <c r="G32" s="14">
        <v>2</v>
      </c>
      <c r="H32" s="14">
        <v>2</v>
      </c>
      <c r="I32" s="14">
        <v>1</v>
      </c>
      <c r="J32" s="14">
        <v>0</v>
      </c>
      <c r="K32" s="14">
        <v>1</v>
      </c>
      <c r="L32" s="14">
        <v>2</v>
      </c>
      <c r="M32" s="13">
        <v>4</v>
      </c>
      <c r="N32" s="12">
        <f>M32/M30</f>
        <v>0.33333333333333331</v>
      </c>
    </row>
    <row r="33" spans="1:14" ht="15.75">
      <c r="A33" s="1"/>
      <c r="B33" s="10" t="s">
        <v>7</v>
      </c>
      <c r="C33" s="11"/>
      <c r="D33" s="10"/>
      <c r="E33" s="9">
        <v>4</v>
      </c>
      <c r="F33" s="9">
        <v>4</v>
      </c>
      <c r="G33" s="9">
        <v>3</v>
      </c>
      <c r="H33" s="9">
        <v>3</v>
      </c>
      <c r="I33" s="9">
        <v>8</v>
      </c>
      <c r="J33" s="9">
        <v>5</v>
      </c>
      <c r="K33" s="9">
        <v>6</v>
      </c>
      <c r="L33" s="9">
        <v>10</v>
      </c>
      <c r="M33" s="8">
        <v>12</v>
      </c>
      <c r="N33" s="4">
        <f>M33/M30</f>
        <v>1</v>
      </c>
    </row>
    <row r="34" spans="1:14" ht="15.75">
      <c r="A34" s="1"/>
      <c r="B34" s="7" t="s">
        <v>6</v>
      </c>
      <c r="C34" s="1"/>
      <c r="D34" s="7"/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5">
        <v>0</v>
      </c>
      <c r="N34" s="4">
        <f>M34/M30</f>
        <v>0</v>
      </c>
    </row>
    <row r="35" spans="1:14">
      <c r="A35" s="1"/>
      <c r="B35" s="3"/>
      <c r="C35" s="3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mergeCells count="6">
    <mergeCell ref="B1:M1"/>
    <mergeCell ref="B2:M2"/>
    <mergeCell ref="B3:M3"/>
    <mergeCell ref="B4:B5"/>
    <mergeCell ref="C4:C5"/>
    <mergeCell ref="D4:M4"/>
  </mergeCells>
  <printOptions horizontalCentered="1"/>
  <pageMargins left="0.51181102362204722" right="0.51181102362204722" top="0.51181102362204722" bottom="0.51181102362204722" header="0.31496062992125984" footer="0.31496062992125984"/>
  <pageSetup scale="65" orientation="portrait" r:id="rId1"/>
  <headerFooter alignWithMargins="0">
    <oddFooter>&amp;L&amp;"Lucida Sans Unicode,Regular"&amp;10Institutional Analysis and Planning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53"/>
  <sheetViews>
    <sheetView workbookViewId="0"/>
  </sheetViews>
  <sheetFormatPr defaultRowHeight="15"/>
  <cols>
    <col min="3" max="3" width="15.88671875" customWidth="1"/>
    <col min="4" max="4" width="0" hidden="1" customWidth="1"/>
  </cols>
  <sheetData>
    <row r="1" spans="1:14" ht="18">
      <c r="A1" s="55"/>
      <c r="B1" s="67" t="s">
        <v>33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55"/>
    </row>
    <row r="2" spans="1:14" ht="24">
      <c r="A2" s="54"/>
      <c r="B2" s="74" t="s">
        <v>40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54"/>
    </row>
    <row r="3" spans="1:14" ht="18">
      <c r="A3" s="53"/>
      <c r="B3" s="75" t="s">
        <v>41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53"/>
    </row>
    <row r="4" spans="1:14" ht="15.75">
      <c r="A4" s="51"/>
      <c r="B4" s="71" t="s">
        <v>32</v>
      </c>
      <c r="C4" s="71" t="s">
        <v>31</v>
      </c>
      <c r="D4" s="68" t="s">
        <v>30</v>
      </c>
      <c r="E4" s="69"/>
      <c r="F4" s="69"/>
      <c r="G4" s="69"/>
      <c r="H4" s="69"/>
      <c r="I4" s="69"/>
      <c r="J4" s="69"/>
      <c r="K4" s="69"/>
      <c r="L4" s="69"/>
      <c r="M4" s="70"/>
      <c r="N4" s="51"/>
    </row>
    <row r="5" spans="1:14" ht="15.75">
      <c r="A5" s="51"/>
      <c r="B5" s="72"/>
      <c r="C5" s="72"/>
      <c r="D5" s="52" t="s">
        <v>29</v>
      </c>
      <c r="E5" s="52" t="s">
        <v>28</v>
      </c>
      <c r="F5" s="52" t="s">
        <v>27</v>
      </c>
      <c r="G5" s="52" t="s">
        <v>26</v>
      </c>
      <c r="H5" s="52" t="s">
        <v>25</v>
      </c>
      <c r="I5" s="52" t="s">
        <v>24</v>
      </c>
      <c r="J5" s="52" t="s">
        <v>23</v>
      </c>
      <c r="K5" s="52" t="s">
        <v>22</v>
      </c>
      <c r="L5" s="52" t="s">
        <v>21</v>
      </c>
      <c r="M5" s="52" t="s">
        <v>20</v>
      </c>
      <c r="N5" s="51"/>
    </row>
    <row r="6" spans="1:14">
      <c r="A6" s="1"/>
      <c r="B6" s="7"/>
      <c r="C6" s="7" t="s">
        <v>15</v>
      </c>
      <c r="D6" s="50"/>
      <c r="E6" s="57"/>
      <c r="F6" s="57"/>
      <c r="G6" s="49">
        <v>3</v>
      </c>
      <c r="H6" s="49">
        <v>3</v>
      </c>
      <c r="I6" s="49">
        <v>1</v>
      </c>
      <c r="J6" s="49"/>
      <c r="K6" s="43">
        <v>1</v>
      </c>
      <c r="L6" s="43">
        <v>1</v>
      </c>
      <c r="M6" s="43">
        <v>4</v>
      </c>
      <c r="N6" s="1"/>
    </row>
    <row r="7" spans="1:14">
      <c r="A7" s="1"/>
      <c r="B7" s="37"/>
      <c r="C7" s="7" t="s">
        <v>14</v>
      </c>
      <c r="D7" s="45"/>
      <c r="E7" s="57"/>
      <c r="F7" s="57"/>
      <c r="G7" s="44"/>
      <c r="H7" s="44"/>
      <c r="I7" s="44"/>
      <c r="J7" s="44"/>
      <c r="K7" s="43"/>
      <c r="L7" s="43"/>
      <c r="M7" s="43"/>
      <c r="N7" s="1"/>
    </row>
    <row r="8" spans="1:14">
      <c r="A8" s="1"/>
      <c r="B8" s="37" t="s">
        <v>19</v>
      </c>
      <c r="C8" s="42" t="s">
        <v>12</v>
      </c>
      <c r="D8" s="40">
        <f t="shared" ref="D8:M8" si="0">D6+D7</f>
        <v>0</v>
      </c>
      <c r="E8" s="58"/>
      <c r="F8" s="58"/>
      <c r="G8" s="39">
        <f t="shared" si="0"/>
        <v>3</v>
      </c>
      <c r="H8" s="39">
        <f t="shared" si="0"/>
        <v>3</v>
      </c>
      <c r="I8" s="39">
        <f t="shared" si="0"/>
        <v>1</v>
      </c>
      <c r="J8" s="39">
        <f t="shared" si="0"/>
        <v>0</v>
      </c>
      <c r="K8" s="38">
        <f t="shared" si="0"/>
        <v>1</v>
      </c>
      <c r="L8" s="38">
        <f t="shared" si="0"/>
        <v>1</v>
      </c>
      <c r="M8" s="38">
        <f t="shared" si="0"/>
        <v>4</v>
      </c>
      <c r="N8" s="1"/>
    </row>
    <row r="9" spans="1:14" ht="15.75" thickBot="1">
      <c r="A9" s="1"/>
      <c r="B9" s="37"/>
      <c r="C9" s="41" t="s">
        <v>11</v>
      </c>
      <c r="D9" s="40"/>
      <c r="E9" s="58"/>
      <c r="F9" s="58"/>
      <c r="G9" s="39"/>
      <c r="H9" s="39"/>
      <c r="I9" s="39"/>
      <c r="J9" s="39"/>
      <c r="K9" s="38"/>
      <c r="L9" s="38"/>
      <c r="M9" s="38"/>
      <c r="N9" s="1"/>
    </row>
    <row r="10" spans="1:14" ht="16.5" thickTop="1" thickBot="1">
      <c r="A10" s="1"/>
      <c r="B10" s="37"/>
      <c r="C10" s="36" t="s">
        <v>10</v>
      </c>
      <c r="D10" s="35">
        <f t="shared" ref="D10:M10" si="1">D8+D9</f>
        <v>0</v>
      </c>
      <c r="E10" s="56"/>
      <c r="F10" s="56"/>
      <c r="G10" s="34">
        <f t="shared" si="1"/>
        <v>3</v>
      </c>
      <c r="H10" s="34">
        <f t="shared" si="1"/>
        <v>3</v>
      </c>
      <c r="I10" s="34">
        <f t="shared" si="1"/>
        <v>1</v>
      </c>
      <c r="J10" s="34">
        <f t="shared" si="1"/>
        <v>0</v>
      </c>
      <c r="K10" s="33">
        <f t="shared" si="1"/>
        <v>1</v>
      </c>
      <c r="L10" s="33">
        <f t="shared" si="1"/>
        <v>1</v>
      </c>
      <c r="M10" s="33">
        <f t="shared" si="1"/>
        <v>4</v>
      </c>
      <c r="N10" s="1"/>
    </row>
    <row r="11" spans="1:14">
      <c r="A11" s="1"/>
      <c r="B11" s="10"/>
      <c r="C11" s="10" t="s">
        <v>15</v>
      </c>
      <c r="D11" s="48"/>
      <c r="E11" s="59"/>
      <c r="F11" s="59"/>
      <c r="G11" s="47"/>
      <c r="H11" s="47">
        <v>1</v>
      </c>
      <c r="I11" s="47">
        <v>2</v>
      </c>
      <c r="J11" s="47">
        <v>4</v>
      </c>
      <c r="K11" s="46">
        <v>1</v>
      </c>
      <c r="L11" s="46">
        <v>1</v>
      </c>
      <c r="M11" s="46"/>
      <c r="N11" s="1"/>
    </row>
    <row r="12" spans="1:14">
      <c r="A12" s="1"/>
      <c r="B12" s="37"/>
      <c r="C12" s="7" t="s">
        <v>14</v>
      </c>
      <c r="D12" s="45"/>
      <c r="E12" s="57"/>
      <c r="F12" s="57"/>
      <c r="G12" s="44"/>
      <c r="H12" s="44"/>
      <c r="I12" s="44"/>
      <c r="J12" s="44"/>
      <c r="K12" s="43"/>
      <c r="L12" s="43"/>
      <c r="M12" s="43"/>
      <c r="N12" s="1"/>
    </row>
    <row r="13" spans="1:14">
      <c r="A13" s="1"/>
      <c r="B13" s="37" t="s">
        <v>18</v>
      </c>
      <c r="C13" s="42" t="s">
        <v>12</v>
      </c>
      <c r="D13" s="40">
        <f t="shared" ref="D13:M13" si="2">D11+D12</f>
        <v>0</v>
      </c>
      <c r="E13" s="58"/>
      <c r="F13" s="58"/>
      <c r="G13" s="39">
        <f t="shared" si="2"/>
        <v>0</v>
      </c>
      <c r="H13" s="39">
        <f t="shared" si="2"/>
        <v>1</v>
      </c>
      <c r="I13" s="39">
        <f t="shared" si="2"/>
        <v>2</v>
      </c>
      <c r="J13" s="39">
        <f t="shared" si="2"/>
        <v>4</v>
      </c>
      <c r="K13" s="38">
        <f t="shared" si="2"/>
        <v>1</v>
      </c>
      <c r="L13" s="38">
        <f t="shared" si="2"/>
        <v>1</v>
      </c>
      <c r="M13" s="38">
        <f t="shared" si="2"/>
        <v>0</v>
      </c>
      <c r="N13" s="1"/>
    </row>
    <row r="14" spans="1:14" ht="15.75" thickBot="1">
      <c r="A14" s="1"/>
      <c r="B14" s="37"/>
      <c r="C14" s="41" t="s">
        <v>11</v>
      </c>
      <c r="D14" s="40"/>
      <c r="E14" s="58"/>
      <c r="F14" s="58"/>
      <c r="G14" s="39"/>
      <c r="H14" s="39"/>
      <c r="I14" s="39"/>
      <c r="J14" s="39"/>
      <c r="K14" s="38"/>
      <c r="L14" s="38"/>
      <c r="M14" s="38"/>
      <c r="N14" s="1"/>
    </row>
    <row r="15" spans="1:14" ht="16.5" thickTop="1" thickBot="1">
      <c r="A15" s="1"/>
      <c r="B15" s="37"/>
      <c r="C15" s="36" t="s">
        <v>10</v>
      </c>
      <c r="D15" s="35">
        <f t="shared" ref="D15:M15" si="3">D13+D14</f>
        <v>0</v>
      </c>
      <c r="E15" s="56"/>
      <c r="F15" s="56"/>
      <c r="G15" s="34">
        <f t="shared" si="3"/>
        <v>0</v>
      </c>
      <c r="H15" s="34">
        <f t="shared" si="3"/>
        <v>1</v>
      </c>
      <c r="I15" s="34">
        <f t="shared" si="3"/>
        <v>2</v>
      </c>
      <c r="J15" s="34">
        <f t="shared" si="3"/>
        <v>4</v>
      </c>
      <c r="K15" s="33">
        <f t="shared" si="3"/>
        <v>1</v>
      </c>
      <c r="L15" s="33">
        <f t="shared" si="3"/>
        <v>1</v>
      </c>
      <c r="M15" s="33">
        <f t="shared" si="3"/>
        <v>0</v>
      </c>
      <c r="N15" s="1"/>
    </row>
    <row r="16" spans="1:14">
      <c r="A16" s="1"/>
      <c r="B16" s="10"/>
      <c r="C16" s="10" t="s">
        <v>15</v>
      </c>
      <c r="D16" s="48"/>
      <c r="E16" s="59"/>
      <c r="F16" s="59"/>
      <c r="G16" s="47"/>
      <c r="H16" s="47"/>
      <c r="I16" s="47">
        <v>2</v>
      </c>
      <c r="J16" s="47"/>
      <c r="K16" s="46">
        <v>3</v>
      </c>
      <c r="L16" s="46">
        <v>2</v>
      </c>
      <c r="M16" s="46">
        <v>1</v>
      </c>
      <c r="N16" s="1"/>
    </row>
    <row r="17" spans="1:14">
      <c r="A17" s="1"/>
      <c r="B17" s="37"/>
      <c r="C17" s="7" t="s">
        <v>14</v>
      </c>
      <c r="D17" s="45"/>
      <c r="E17" s="57"/>
      <c r="F17" s="57"/>
      <c r="G17" s="44"/>
      <c r="H17" s="44"/>
      <c r="I17" s="44"/>
      <c r="J17" s="44"/>
      <c r="K17" s="43"/>
      <c r="L17" s="43"/>
      <c r="M17" s="43"/>
      <c r="N17" s="1"/>
    </row>
    <row r="18" spans="1:14">
      <c r="A18" s="1"/>
      <c r="B18" s="37" t="s">
        <v>17</v>
      </c>
      <c r="C18" s="42" t="s">
        <v>12</v>
      </c>
      <c r="D18" s="40">
        <f t="shared" ref="D18:M18" si="4">D16+D17</f>
        <v>0</v>
      </c>
      <c r="E18" s="58"/>
      <c r="F18" s="58"/>
      <c r="G18" s="39">
        <f t="shared" si="4"/>
        <v>0</v>
      </c>
      <c r="H18" s="39">
        <f t="shared" si="4"/>
        <v>0</v>
      </c>
      <c r="I18" s="39">
        <f t="shared" si="4"/>
        <v>2</v>
      </c>
      <c r="J18" s="39">
        <f t="shared" si="4"/>
        <v>0</v>
      </c>
      <c r="K18" s="38">
        <f t="shared" si="4"/>
        <v>3</v>
      </c>
      <c r="L18" s="38">
        <f t="shared" si="4"/>
        <v>2</v>
      </c>
      <c r="M18" s="38">
        <f t="shared" si="4"/>
        <v>1</v>
      </c>
      <c r="N18" s="1"/>
    </row>
    <row r="19" spans="1:14" ht="15.75" thickBot="1">
      <c r="A19" s="1"/>
      <c r="B19" s="37"/>
      <c r="C19" s="41" t="s">
        <v>11</v>
      </c>
      <c r="D19" s="40"/>
      <c r="E19" s="58"/>
      <c r="F19" s="58"/>
      <c r="G19" s="39"/>
      <c r="H19" s="39"/>
      <c r="I19" s="39"/>
      <c r="J19" s="39"/>
      <c r="K19" s="38"/>
      <c r="L19" s="38"/>
      <c r="M19" s="38"/>
      <c r="N19" s="1"/>
    </row>
    <row r="20" spans="1:14" ht="16.5" thickTop="1" thickBot="1">
      <c r="A20" s="1"/>
      <c r="B20" s="37"/>
      <c r="C20" s="36" t="s">
        <v>10</v>
      </c>
      <c r="D20" s="35">
        <f t="shared" ref="D20:M20" si="5">D18+D19</f>
        <v>0</v>
      </c>
      <c r="E20" s="56"/>
      <c r="F20" s="56"/>
      <c r="G20" s="34">
        <f t="shared" si="5"/>
        <v>0</v>
      </c>
      <c r="H20" s="34">
        <f t="shared" si="5"/>
        <v>0</v>
      </c>
      <c r="I20" s="34">
        <f t="shared" si="5"/>
        <v>2</v>
      </c>
      <c r="J20" s="34">
        <f t="shared" si="5"/>
        <v>0</v>
      </c>
      <c r="K20" s="33">
        <f t="shared" si="5"/>
        <v>3</v>
      </c>
      <c r="L20" s="33">
        <f t="shared" si="5"/>
        <v>2</v>
      </c>
      <c r="M20" s="33">
        <f t="shared" si="5"/>
        <v>1</v>
      </c>
      <c r="N20" s="1"/>
    </row>
    <row r="21" spans="1:14">
      <c r="A21" s="1"/>
      <c r="B21" s="10"/>
      <c r="C21" s="10" t="s">
        <v>15</v>
      </c>
      <c r="D21" s="48"/>
      <c r="E21" s="59"/>
      <c r="F21" s="59"/>
      <c r="G21" s="47"/>
      <c r="H21" s="47"/>
      <c r="I21" s="47"/>
      <c r="J21" s="47">
        <v>1</v>
      </c>
      <c r="K21" s="46">
        <v>1</v>
      </c>
      <c r="L21" s="46">
        <v>2</v>
      </c>
      <c r="M21" s="46">
        <v>1</v>
      </c>
      <c r="N21" s="1"/>
    </row>
    <row r="22" spans="1:14">
      <c r="A22" s="1"/>
      <c r="B22" s="37"/>
      <c r="C22" s="7" t="s">
        <v>14</v>
      </c>
      <c r="D22" s="45"/>
      <c r="E22" s="57"/>
      <c r="F22" s="57"/>
      <c r="G22" s="44"/>
      <c r="H22" s="44"/>
      <c r="I22" s="44"/>
      <c r="J22" s="44"/>
      <c r="K22" s="43"/>
      <c r="L22" s="43"/>
      <c r="M22" s="43"/>
      <c r="N22" s="1"/>
    </row>
    <row r="23" spans="1:14">
      <c r="A23" s="1"/>
      <c r="B23" s="37" t="s">
        <v>16</v>
      </c>
      <c r="C23" s="42" t="s">
        <v>12</v>
      </c>
      <c r="D23" s="40">
        <f t="shared" ref="D23:M23" si="6">D21+D22</f>
        <v>0</v>
      </c>
      <c r="E23" s="58"/>
      <c r="F23" s="58"/>
      <c r="G23" s="39">
        <f t="shared" si="6"/>
        <v>0</v>
      </c>
      <c r="H23" s="39">
        <f t="shared" si="6"/>
        <v>0</v>
      </c>
      <c r="I23" s="39">
        <f t="shared" si="6"/>
        <v>0</v>
      </c>
      <c r="J23" s="39">
        <f t="shared" si="6"/>
        <v>1</v>
      </c>
      <c r="K23" s="38">
        <f t="shared" si="6"/>
        <v>1</v>
      </c>
      <c r="L23" s="38">
        <f t="shared" si="6"/>
        <v>2</v>
      </c>
      <c r="M23" s="38">
        <f t="shared" si="6"/>
        <v>1</v>
      </c>
      <c r="N23" s="1"/>
    </row>
    <row r="24" spans="1:14" ht="15.75" thickBot="1">
      <c r="A24" s="1"/>
      <c r="B24" s="37"/>
      <c r="C24" s="41" t="s">
        <v>11</v>
      </c>
      <c r="D24" s="40"/>
      <c r="E24" s="58"/>
      <c r="F24" s="58"/>
      <c r="G24" s="39"/>
      <c r="H24" s="39"/>
      <c r="I24" s="39"/>
      <c r="J24" s="39"/>
      <c r="K24" s="38"/>
      <c r="L24" s="38"/>
      <c r="M24" s="38"/>
      <c r="N24" s="1"/>
    </row>
    <row r="25" spans="1:14" ht="16.5" thickTop="1" thickBot="1">
      <c r="A25" s="1"/>
      <c r="B25" s="37"/>
      <c r="C25" s="36" t="s">
        <v>10</v>
      </c>
      <c r="D25" s="35">
        <f t="shared" ref="D25:M25" si="7">D23+D24</f>
        <v>0</v>
      </c>
      <c r="E25" s="56"/>
      <c r="F25" s="56"/>
      <c r="G25" s="34">
        <f t="shared" si="7"/>
        <v>0</v>
      </c>
      <c r="H25" s="34">
        <f t="shared" si="7"/>
        <v>0</v>
      </c>
      <c r="I25" s="34">
        <f t="shared" si="7"/>
        <v>0</v>
      </c>
      <c r="J25" s="34">
        <f t="shared" si="7"/>
        <v>1</v>
      </c>
      <c r="K25" s="33">
        <f t="shared" si="7"/>
        <v>1</v>
      </c>
      <c r="L25" s="33">
        <f t="shared" si="7"/>
        <v>2</v>
      </c>
      <c r="M25" s="33">
        <f t="shared" si="7"/>
        <v>1</v>
      </c>
      <c r="N25" s="1"/>
    </row>
    <row r="26" spans="1:14" ht="15.75" thickTop="1">
      <c r="A26" s="1"/>
      <c r="B26" s="32"/>
      <c r="C26" s="32" t="s">
        <v>15</v>
      </c>
      <c r="D26" s="31">
        <f t="shared" ref="D26:M27" si="8">SUM(D6,D11,D16,D21)</f>
        <v>0</v>
      </c>
      <c r="E26" s="56"/>
      <c r="F26" s="56"/>
      <c r="G26" s="30">
        <f t="shared" si="8"/>
        <v>3</v>
      </c>
      <c r="H26" s="30">
        <f t="shared" si="8"/>
        <v>4</v>
      </c>
      <c r="I26" s="30">
        <f t="shared" si="8"/>
        <v>5</v>
      </c>
      <c r="J26" s="30">
        <f t="shared" si="8"/>
        <v>5</v>
      </c>
      <c r="K26" s="30">
        <f t="shared" si="8"/>
        <v>6</v>
      </c>
      <c r="L26" s="30">
        <f t="shared" si="8"/>
        <v>6</v>
      </c>
      <c r="M26" s="30">
        <f t="shared" si="8"/>
        <v>6</v>
      </c>
      <c r="N26" s="1"/>
    </row>
    <row r="27" spans="1:14">
      <c r="A27" s="1"/>
      <c r="B27" s="26"/>
      <c r="C27" s="26" t="s">
        <v>14</v>
      </c>
      <c r="D27" s="29">
        <f t="shared" si="8"/>
        <v>0</v>
      </c>
      <c r="E27" s="60"/>
      <c r="F27" s="60"/>
      <c r="G27" s="28">
        <f t="shared" si="8"/>
        <v>0</v>
      </c>
      <c r="H27" s="28">
        <f t="shared" si="8"/>
        <v>0</v>
      </c>
      <c r="I27" s="28">
        <f t="shared" si="8"/>
        <v>0</v>
      </c>
      <c r="J27" s="28">
        <f t="shared" si="8"/>
        <v>0</v>
      </c>
      <c r="K27" s="28">
        <f t="shared" si="8"/>
        <v>0</v>
      </c>
      <c r="L27" s="28">
        <f t="shared" si="8"/>
        <v>0</v>
      </c>
      <c r="M27" s="28">
        <f t="shared" si="8"/>
        <v>0</v>
      </c>
      <c r="N27" s="1"/>
    </row>
    <row r="28" spans="1:14">
      <c r="A28" s="1"/>
      <c r="B28" s="22" t="s">
        <v>13</v>
      </c>
      <c r="C28" s="27" t="s">
        <v>12</v>
      </c>
      <c r="D28" s="24">
        <f t="shared" ref="D28:M28" si="9">D26+D27</f>
        <v>0</v>
      </c>
      <c r="E28" s="61"/>
      <c r="F28" s="61"/>
      <c r="G28" s="23">
        <f t="shared" si="9"/>
        <v>3</v>
      </c>
      <c r="H28" s="23">
        <f t="shared" si="9"/>
        <v>4</v>
      </c>
      <c r="I28" s="23">
        <f t="shared" si="9"/>
        <v>5</v>
      </c>
      <c r="J28" s="23">
        <f t="shared" si="9"/>
        <v>5</v>
      </c>
      <c r="K28" s="23">
        <f t="shared" si="9"/>
        <v>6</v>
      </c>
      <c r="L28" s="23">
        <f t="shared" si="9"/>
        <v>6</v>
      </c>
      <c r="M28" s="23">
        <f t="shared" si="9"/>
        <v>6</v>
      </c>
      <c r="N28" s="1"/>
    </row>
    <row r="29" spans="1:14" ht="15.75" thickBot="1">
      <c r="A29" s="1"/>
      <c r="B29" s="26"/>
      <c r="C29" s="25" t="s">
        <v>11</v>
      </c>
      <c r="D29" s="24">
        <f>SUM(D9,D14,D19,D24)</f>
        <v>0</v>
      </c>
      <c r="E29" s="61"/>
      <c r="F29" s="61"/>
      <c r="G29" s="23">
        <f>SUM(G9,G14,G19,G24)</f>
        <v>0</v>
      </c>
      <c r="H29" s="23">
        <f t="shared" ref="H29:M29" si="10">SUM(H9,H14,H19,H24)</f>
        <v>0</v>
      </c>
      <c r="I29" s="23">
        <f t="shared" si="10"/>
        <v>0</v>
      </c>
      <c r="J29" s="23">
        <f t="shared" si="10"/>
        <v>0</v>
      </c>
      <c r="K29" s="23">
        <f t="shared" si="10"/>
        <v>0</v>
      </c>
      <c r="L29" s="23">
        <f t="shared" si="10"/>
        <v>0</v>
      </c>
      <c r="M29" s="23">
        <f t="shared" si="10"/>
        <v>0</v>
      </c>
      <c r="N29" s="1"/>
    </row>
    <row r="30" spans="1:14" ht="17.25" thickTop="1" thickBot="1">
      <c r="A30" s="1"/>
      <c r="B30" s="22"/>
      <c r="C30" s="21" t="s">
        <v>10</v>
      </c>
      <c r="D30" s="20">
        <f t="shared" ref="D30:M30" si="11">D28+D29</f>
        <v>0</v>
      </c>
      <c r="E30" s="62">
        <v>0</v>
      </c>
      <c r="F30" s="62">
        <v>0</v>
      </c>
      <c r="G30" s="19">
        <f t="shared" si="11"/>
        <v>3</v>
      </c>
      <c r="H30" s="19">
        <f t="shared" si="11"/>
        <v>4</v>
      </c>
      <c r="I30" s="19">
        <f t="shared" si="11"/>
        <v>5</v>
      </c>
      <c r="J30" s="19">
        <f t="shared" si="11"/>
        <v>5</v>
      </c>
      <c r="K30" s="19">
        <f t="shared" si="11"/>
        <v>6</v>
      </c>
      <c r="L30" s="19">
        <f t="shared" si="11"/>
        <v>6</v>
      </c>
      <c r="M30" s="19">
        <f t="shared" si="11"/>
        <v>6</v>
      </c>
      <c r="N30" s="1"/>
    </row>
    <row r="31" spans="1:14" ht="16.5" thickTop="1">
      <c r="A31" s="1"/>
      <c r="B31" s="17" t="s">
        <v>9</v>
      </c>
      <c r="C31" s="18"/>
      <c r="D31" s="17"/>
      <c r="E31" s="63"/>
      <c r="F31" s="63"/>
      <c r="G31" s="16">
        <v>3</v>
      </c>
      <c r="H31" s="16">
        <v>2</v>
      </c>
      <c r="I31" s="16">
        <v>4</v>
      </c>
      <c r="J31" s="16">
        <v>4</v>
      </c>
      <c r="K31" s="16">
        <v>5</v>
      </c>
      <c r="L31" s="16">
        <v>3</v>
      </c>
      <c r="M31" s="15">
        <v>1</v>
      </c>
      <c r="N31" s="4">
        <f>M31/M30</f>
        <v>0.16666666666666666</v>
      </c>
    </row>
    <row r="32" spans="1:14" ht="16.5" thickBot="1">
      <c r="A32" s="1"/>
      <c r="B32" s="7" t="s">
        <v>8</v>
      </c>
      <c r="C32" s="1"/>
      <c r="D32" s="7"/>
      <c r="E32" s="64"/>
      <c r="F32" s="64"/>
      <c r="G32" s="14">
        <v>0</v>
      </c>
      <c r="H32" s="14">
        <v>2</v>
      </c>
      <c r="I32" s="14">
        <v>1</v>
      </c>
      <c r="J32" s="14">
        <v>1</v>
      </c>
      <c r="K32" s="14">
        <v>1</v>
      </c>
      <c r="L32" s="14">
        <v>3</v>
      </c>
      <c r="M32" s="13">
        <v>5</v>
      </c>
      <c r="N32" s="12">
        <f>M32/M30</f>
        <v>0.83333333333333337</v>
      </c>
    </row>
    <row r="33" spans="1:14" ht="15.75">
      <c r="A33" s="1"/>
      <c r="B33" s="10" t="s">
        <v>7</v>
      </c>
      <c r="C33" s="11"/>
      <c r="D33" s="10"/>
      <c r="E33" s="65"/>
      <c r="F33" s="65"/>
      <c r="G33" s="9">
        <v>3</v>
      </c>
      <c r="H33" s="9">
        <v>3</v>
      </c>
      <c r="I33" s="9">
        <v>5</v>
      </c>
      <c r="J33" s="9">
        <v>5</v>
      </c>
      <c r="K33" s="9">
        <v>4</v>
      </c>
      <c r="L33" s="9">
        <v>5</v>
      </c>
      <c r="M33" s="8">
        <v>5</v>
      </c>
      <c r="N33" s="4">
        <f>M33/M30</f>
        <v>0.83333333333333337</v>
      </c>
    </row>
    <row r="34" spans="1:14" ht="15.75">
      <c r="A34" s="1"/>
      <c r="B34" s="7" t="s">
        <v>6</v>
      </c>
      <c r="C34" s="1"/>
      <c r="D34" s="7"/>
      <c r="E34" s="66"/>
      <c r="F34" s="66"/>
      <c r="G34" s="6">
        <v>0</v>
      </c>
      <c r="H34" s="6">
        <v>1</v>
      </c>
      <c r="I34" s="6">
        <v>0</v>
      </c>
      <c r="J34" s="6">
        <v>0</v>
      </c>
      <c r="K34" s="6">
        <v>2</v>
      </c>
      <c r="L34" s="6">
        <v>1</v>
      </c>
      <c r="M34" s="5">
        <v>1</v>
      </c>
      <c r="N34" s="4">
        <f>M34/M30</f>
        <v>0.16666666666666666</v>
      </c>
    </row>
    <row r="35" spans="1:14">
      <c r="A35" s="1"/>
      <c r="B35" s="3"/>
      <c r="C35" s="3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mergeCells count="6">
    <mergeCell ref="B1:M1"/>
    <mergeCell ref="B2:M2"/>
    <mergeCell ref="B3:M3"/>
    <mergeCell ref="B4:B5"/>
    <mergeCell ref="C4:C5"/>
    <mergeCell ref="D4:M4"/>
  </mergeCells>
  <printOptions horizontalCentered="1"/>
  <pageMargins left="0.51181102362204722" right="0.51181102362204722" top="0.51181102362204722" bottom="0.51181102362204722" header="0.31496062992125984" footer="0.31496062992125984"/>
  <pageSetup scale="65" orientation="portrait" r:id="rId1"/>
  <headerFooter alignWithMargins="0">
    <oddFooter>&amp;L&amp;"Lucida Sans Unicode,Regular"&amp;10Institutional Analysis and Planning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PHYS Total</vt:lpstr>
      <vt:lpstr>PHYS Coop</vt:lpstr>
      <vt:lpstr>BSc</vt:lpstr>
      <vt:lpstr>CAST</vt:lpstr>
      <vt:lpstr>PYED</vt:lpstr>
      <vt:lpstr>BPHY</vt:lpstr>
      <vt:lpstr>BPHY!Print_Area</vt:lpstr>
      <vt:lpstr>BSc!Print_Area</vt:lpstr>
      <vt:lpstr>CAST!Print_Area</vt:lpstr>
      <vt:lpstr>'PHYS Total'!Print_Area</vt:lpstr>
      <vt:lpstr>PYED!Print_Area</vt:lpstr>
    </vt:vector>
  </TitlesOfParts>
  <Company>Brock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Busch</dc:creator>
  <cp:lastModifiedBy>Brock University</cp:lastModifiedBy>
  <cp:lastPrinted>2013-02-13T16:50:34Z</cp:lastPrinted>
  <dcterms:created xsi:type="dcterms:W3CDTF">2013-01-16T21:48:41Z</dcterms:created>
  <dcterms:modified xsi:type="dcterms:W3CDTF">2013-02-13T16:51:14Z</dcterms:modified>
</cp:coreProperties>
</file>